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Y:\7 - PROVIAS 2023\PM SIDERÓPOLIS\11-Rod. SID 164 - Rio Manin\01 - Agosto 2023 - Atualização orçamento\Orçamento\"/>
    </mc:Choice>
  </mc:AlternateContent>
  <xr:revisionPtr revIDLastSave="0" documentId="13_ncr:1_{57309B7F-89D1-4FC5-8B24-EA37194BED32}" xr6:coauthVersionLast="47" xr6:coauthVersionMax="47" xr10:uidLastSave="{00000000-0000-0000-0000-000000000000}"/>
  <bookViews>
    <workbookView xWindow="-120" yWindow="-120" windowWidth="38640" windowHeight="15840" tabRatio="991" xr2:uid="{00000000-000D-0000-FFFF-FFFF00000000}"/>
  </bookViews>
  <sheets>
    <sheet name="Pavimentação" sheetId="18" r:id="rId1"/>
    <sheet name="Distribuição" sheetId="20" r:id="rId2"/>
    <sheet name="Remoção" sheetId="24" r:id="rId3"/>
    <sheet name="Escavação Bueiros" sheetId="27" r:id="rId4"/>
    <sheet name="STC 03" sheetId="25" r:id="rId5"/>
    <sheet name="TSS 01" sheetId="28" r:id="rId6"/>
    <sheet name="DPS 08" sheetId="26" r:id="rId7"/>
    <sheet name="DEFENSA" sheetId="29" r:id="rId8"/>
  </sheets>
  <externalReferences>
    <externalReference r:id="rId9"/>
  </externalReferences>
  <definedNames>
    <definedName name="_13010" localSheetId="7">#REF!</definedName>
    <definedName name="_13010" localSheetId="6">#REF!</definedName>
    <definedName name="_13010" localSheetId="3">#REF!</definedName>
    <definedName name="_13010" localSheetId="2">#REF!</definedName>
    <definedName name="_13010" localSheetId="4">#REF!</definedName>
    <definedName name="_13010" localSheetId="5">#REF!</definedName>
    <definedName name="_13010">#REF!</definedName>
    <definedName name="_13020" localSheetId="7">#REF!</definedName>
    <definedName name="_13020" localSheetId="6">#REF!</definedName>
    <definedName name="_13020" localSheetId="3">#REF!</definedName>
    <definedName name="_13020" localSheetId="2">#REF!</definedName>
    <definedName name="_13020" localSheetId="4">#REF!</definedName>
    <definedName name="_13020" localSheetId="5">#REF!</definedName>
    <definedName name="_13020">#REF!</definedName>
    <definedName name="_13030" localSheetId="7">#REF!</definedName>
    <definedName name="_13030" localSheetId="6">#REF!</definedName>
    <definedName name="_13030" localSheetId="3">#REF!</definedName>
    <definedName name="_13030" localSheetId="2">#REF!</definedName>
    <definedName name="_13030" localSheetId="4">#REF!</definedName>
    <definedName name="_13030" localSheetId="5">#REF!</definedName>
    <definedName name="_13030">#REF!</definedName>
    <definedName name="_13035" localSheetId="7">#REF!</definedName>
    <definedName name="_13035" localSheetId="6">#REF!</definedName>
    <definedName name="_13035" localSheetId="3">#REF!</definedName>
    <definedName name="_13035" localSheetId="2">#REF!</definedName>
    <definedName name="_13035" localSheetId="4">#REF!</definedName>
    <definedName name="_13035" localSheetId="5">#REF!</definedName>
    <definedName name="_13035">#REF!</definedName>
    <definedName name="_13040" localSheetId="7">#REF!</definedName>
    <definedName name="_13040" localSheetId="6">#REF!</definedName>
    <definedName name="_13040" localSheetId="3">#REF!</definedName>
    <definedName name="_13040" localSheetId="2">#REF!</definedName>
    <definedName name="_13040" localSheetId="4">#REF!</definedName>
    <definedName name="_13040" localSheetId="5">#REF!</definedName>
    <definedName name="_13040">#REF!</definedName>
    <definedName name="_13050" localSheetId="7">#REF!</definedName>
    <definedName name="_13050" localSheetId="6">#REF!</definedName>
    <definedName name="_13050" localSheetId="3">#REF!</definedName>
    <definedName name="_13050" localSheetId="2">#REF!</definedName>
    <definedName name="_13050" localSheetId="4">#REF!</definedName>
    <definedName name="_13050" localSheetId="5">#REF!</definedName>
    <definedName name="_13050">#REF!</definedName>
    <definedName name="_13055" localSheetId="7">#REF!</definedName>
    <definedName name="_13055" localSheetId="6">#REF!</definedName>
    <definedName name="_13055" localSheetId="3">#REF!</definedName>
    <definedName name="_13055" localSheetId="2">#REF!</definedName>
    <definedName name="_13055" localSheetId="4">#REF!</definedName>
    <definedName name="_13055" localSheetId="5">#REF!</definedName>
    <definedName name="_13055">#REF!</definedName>
    <definedName name="_13060" localSheetId="7">#REF!</definedName>
    <definedName name="_13060" localSheetId="6">#REF!</definedName>
    <definedName name="_13060" localSheetId="3">#REF!</definedName>
    <definedName name="_13060" localSheetId="2">#REF!</definedName>
    <definedName name="_13060" localSheetId="4">#REF!</definedName>
    <definedName name="_13060" localSheetId="5">#REF!</definedName>
    <definedName name="_13060">#REF!</definedName>
    <definedName name="_13070" localSheetId="7">#REF!</definedName>
    <definedName name="_13070" localSheetId="6">#REF!</definedName>
    <definedName name="_13070" localSheetId="3">#REF!</definedName>
    <definedName name="_13070" localSheetId="2">#REF!</definedName>
    <definedName name="_13070" localSheetId="4">#REF!</definedName>
    <definedName name="_13070" localSheetId="5">#REF!</definedName>
    <definedName name="_13070">#REF!</definedName>
    <definedName name="_13075" localSheetId="7">#REF!</definedName>
    <definedName name="_13075" localSheetId="6">#REF!</definedName>
    <definedName name="_13075" localSheetId="3">#REF!</definedName>
    <definedName name="_13075" localSheetId="2">#REF!</definedName>
    <definedName name="_13075" localSheetId="4">#REF!</definedName>
    <definedName name="_13075" localSheetId="5">#REF!</definedName>
    <definedName name="_13075">#REF!</definedName>
    <definedName name="_13080" localSheetId="7">#REF!</definedName>
    <definedName name="_13080" localSheetId="6">#REF!</definedName>
    <definedName name="_13080" localSheetId="3">#REF!</definedName>
    <definedName name="_13080" localSheetId="2">#REF!</definedName>
    <definedName name="_13080" localSheetId="4">#REF!</definedName>
    <definedName name="_13080" localSheetId="5">#REF!</definedName>
    <definedName name="_13080">#REF!</definedName>
    <definedName name="_13085" localSheetId="7">#REF!</definedName>
    <definedName name="_13085" localSheetId="6">#REF!</definedName>
    <definedName name="_13085" localSheetId="3">#REF!</definedName>
    <definedName name="_13085" localSheetId="2">#REF!</definedName>
    <definedName name="_13085" localSheetId="4">#REF!</definedName>
    <definedName name="_13085" localSheetId="5">#REF!</definedName>
    <definedName name="_13085">#REF!</definedName>
    <definedName name="_13090" localSheetId="7">#REF!</definedName>
    <definedName name="_13090" localSheetId="6">#REF!</definedName>
    <definedName name="_13090" localSheetId="3">#REF!</definedName>
    <definedName name="_13090" localSheetId="2">#REF!</definedName>
    <definedName name="_13090" localSheetId="4">#REF!</definedName>
    <definedName name="_13090" localSheetId="5">#REF!</definedName>
    <definedName name="_13090">#REF!</definedName>
    <definedName name="_13100" localSheetId="7">#REF!</definedName>
    <definedName name="_13100" localSheetId="6">#REF!</definedName>
    <definedName name="_13100" localSheetId="3">#REF!</definedName>
    <definedName name="_13100" localSheetId="2">#REF!</definedName>
    <definedName name="_13100" localSheetId="4">#REF!</definedName>
    <definedName name="_13100" localSheetId="5">#REF!</definedName>
    <definedName name="_13100">#REF!</definedName>
    <definedName name="_13111" localSheetId="7">#REF!</definedName>
    <definedName name="_13111" localSheetId="1">#REF!</definedName>
    <definedName name="_13111" localSheetId="6">#REF!</definedName>
    <definedName name="_13111" localSheetId="3">#REF!</definedName>
    <definedName name="_13111" localSheetId="4">#REF!</definedName>
    <definedName name="_13111" localSheetId="5">#REF!</definedName>
    <definedName name="_13111">#REF!</definedName>
    <definedName name="_13120" localSheetId="7">#REF!</definedName>
    <definedName name="_13120" localSheetId="6">#REF!</definedName>
    <definedName name="_13120" localSheetId="3">#REF!</definedName>
    <definedName name="_13120" localSheetId="2">#REF!</definedName>
    <definedName name="_13120" localSheetId="4">#REF!</definedName>
    <definedName name="_13120" localSheetId="5">#REF!</definedName>
    <definedName name="_13120">#REF!</definedName>
    <definedName name="_13140" localSheetId="7">#REF!</definedName>
    <definedName name="_13140" localSheetId="6">#REF!</definedName>
    <definedName name="_13140" localSheetId="3">#REF!</definedName>
    <definedName name="_13140" localSheetId="2">#REF!</definedName>
    <definedName name="_13140" localSheetId="4">#REF!</definedName>
    <definedName name="_13140" localSheetId="5">#REF!</definedName>
    <definedName name="_13140">#REF!</definedName>
    <definedName name="_13150" localSheetId="7">#REF!</definedName>
    <definedName name="_13150" localSheetId="6">#REF!</definedName>
    <definedName name="_13150" localSheetId="3">#REF!</definedName>
    <definedName name="_13150" localSheetId="2">#REF!</definedName>
    <definedName name="_13150" localSheetId="4">#REF!</definedName>
    <definedName name="_13150" localSheetId="5">#REF!</definedName>
    <definedName name="_13150">#REF!</definedName>
    <definedName name="_13160" localSheetId="7">#REF!</definedName>
    <definedName name="_13160" localSheetId="6">#REF!</definedName>
    <definedName name="_13160" localSheetId="3">#REF!</definedName>
    <definedName name="_13160" localSheetId="2">#REF!</definedName>
    <definedName name="_13160" localSheetId="4">#REF!</definedName>
    <definedName name="_13160" localSheetId="5">#REF!</definedName>
    <definedName name="_13160">#REF!</definedName>
    <definedName name="_13170" localSheetId="7">#REF!</definedName>
    <definedName name="_13170" localSheetId="6">#REF!</definedName>
    <definedName name="_13170" localSheetId="3">#REF!</definedName>
    <definedName name="_13170" localSheetId="2">#REF!</definedName>
    <definedName name="_13170" localSheetId="4">#REF!</definedName>
    <definedName name="_13170" localSheetId="5">#REF!</definedName>
    <definedName name="_13170">#REF!</definedName>
    <definedName name="_13180" localSheetId="7">#REF!</definedName>
    <definedName name="_13180" localSheetId="6">#REF!</definedName>
    <definedName name="_13180" localSheetId="3">#REF!</definedName>
    <definedName name="_13180" localSheetId="2">#REF!</definedName>
    <definedName name="_13180" localSheetId="4">#REF!</definedName>
    <definedName name="_13180" localSheetId="5">#REF!</definedName>
    <definedName name="_13180">#REF!</definedName>
    <definedName name="_13190" localSheetId="7">#REF!</definedName>
    <definedName name="_13190" localSheetId="6">#REF!</definedName>
    <definedName name="_13190" localSheetId="3">#REF!</definedName>
    <definedName name="_13190" localSheetId="2">#REF!</definedName>
    <definedName name="_13190" localSheetId="4">#REF!</definedName>
    <definedName name="_13190" localSheetId="5">#REF!</definedName>
    <definedName name="_13190">#REF!</definedName>
    <definedName name="_13200" localSheetId="7">#REF!</definedName>
    <definedName name="_13200" localSheetId="6">#REF!</definedName>
    <definedName name="_13200" localSheetId="3">#REF!</definedName>
    <definedName name="_13200" localSheetId="2">#REF!</definedName>
    <definedName name="_13200" localSheetId="4">#REF!</definedName>
    <definedName name="_13200" localSheetId="5">#REF!</definedName>
    <definedName name="_13200">#REF!</definedName>
    <definedName name="_13210" localSheetId="7">#REF!</definedName>
    <definedName name="_13210" localSheetId="6">#REF!</definedName>
    <definedName name="_13210" localSheetId="3">#REF!</definedName>
    <definedName name="_13210" localSheetId="2">#REF!</definedName>
    <definedName name="_13210" localSheetId="4">#REF!</definedName>
    <definedName name="_13210" localSheetId="5">#REF!</definedName>
    <definedName name="_13210">#REF!</definedName>
    <definedName name="_13220" localSheetId="7">#REF!</definedName>
    <definedName name="_13220" localSheetId="6">#REF!</definedName>
    <definedName name="_13220" localSheetId="3">#REF!</definedName>
    <definedName name="_13220" localSheetId="2">#REF!</definedName>
    <definedName name="_13220" localSheetId="4">#REF!</definedName>
    <definedName name="_13220" localSheetId="5">#REF!</definedName>
    <definedName name="_13220">#REF!</definedName>
    <definedName name="_13230" localSheetId="7">#REF!</definedName>
    <definedName name="_13230" localSheetId="6">#REF!</definedName>
    <definedName name="_13230" localSheetId="3">#REF!</definedName>
    <definedName name="_13230" localSheetId="2">#REF!</definedName>
    <definedName name="_13230" localSheetId="4">#REF!</definedName>
    <definedName name="_13230" localSheetId="5">#REF!</definedName>
    <definedName name="_13230">#REF!</definedName>
    <definedName name="_13240" localSheetId="7">#REF!</definedName>
    <definedName name="_13240" localSheetId="6">#REF!</definedName>
    <definedName name="_13240" localSheetId="3">#REF!</definedName>
    <definedName name="_13240" localSheetId="2">#REF!</definedName>
    <definedName name="_13240" localSheetId="4">#REF!</definedName>
    <definedName name="_13240" localSheetId="5">#REF!</definedName>
    <definedName name="_13240">#REF!</definedName>
    <definedName name="_13250" localSheetId="7">#REF!</definedName>
    <definedName name="_13250" localSheetId="6">#REF!</definedName>
    <definedName name="_13250" localSheetId="3">#REF!</definedName>
    <definedName name="_13250" localSheetId="2">#REF!</definedName>
    <definedName name="_13250" localSheetId="4">#REF!</definedName>
    <definedName name="_13250" localSheetId="5">#REF!</definedName>
    <definedName name="_13250">#REF!</definedName>
    <definedName name="_13260" localSheetId="7">#REF!</definedName>
    <definedName name="_13260" localSheetId="6">#REF!</definedName>
    <definedName name="_13260" localSheetId="3">#REF!</definedName>
    <definedName name="_13260" localSheetId="2">#REF!</definedName>
    <definedName name="_13260" localSheetId="4">#REF!</definedName>
    <definedName name="_13260" localSheetId="5">#REF!</definedName>
    <definedName name="_13260">#REF!</definedName>
    <definedName name="_13270" localSheetId="7">#REF!</definedName>
    <definedName name="_13270" localSheetId="6">#REF!</definedName>
    <definedName name="_13270" localSheetId="3">#REF!</definedName>
    <definedName name="_13270" localSheetId="2">#REF!</definedName>
    <definedName name="_13270" localSheetId="4">#REF!</definedName>
    <definedName name="_13270" localSheetId="5">#REF!</definedName>
    <definedName name="_13270">#REF!</definedName>
    <definedName name="_13280" localSheetId="7">#REF!</definedName>
    <definedName name="_13280" localSheetId="6">#REF!</definedName>
    <definedName name="_13280" localSheetId="3">#REF!</definedName>
    <definedName name="_13280" localSheetId="2">#REF!</definedName>
    <definedName name="_13280" localSheetId="4">#REF!</definedName>
    <definedName name="_13280" localSheetId="5">#REF!</definedName>
    <definedName name="_13280">#REF!</definedName>
    <definedName name="_13282" localSheetId="7">#REF!</definedName>
    <definedName name="_13282" localSheetId="6">#REF!</definedName>
    <definedName name="_13282" localSheetId="3">#REF!</definedName>
    <definedName name="_13282" localSheetId="2">#REF!</definedName>
    <definedName name="_13282" localSheetId="4">#REF!</definedName>
    <definedName name="_13282" localSheetId="5">#REF!</definedName>
    <definedName name="_13282">#REF!</definedName>
    <definedName name="_13283" localSheetId="7">#REF!</definedName>
    <definedName name="_13283" localSheetId="6">#REF!</definedName>
    <definedName name="_13283" localSheetId="3">#REF!</definedName>
    <definedName name="_13283" localSheetId="2">#REF!</definedName>
    <definedName name="_13283" localSheetId="4">#REF!</definedName>
    <definedName name="_13283" localSheetId="5">#REF!</definedName>
    <definedName name="_13283">#REF!</definedName>
    <definedName name="_13290" localSheetId="7">#REF!</definedName>
    <definedName name="_13290" localSheetId="6">#REF!</definedName>
    <definedName name="_13290" localSheetId="3">#REF!</definedName>
    <definedName name="_13290" localSheetId="2">#REF!</definedName>
    <definedName name="_13290" localSheetId="4">#REF!</definedName>
    <definedName name="_13290" localSheetId="5">#REF!</definedName>
    <definedName name="_13290">#REF!</definedName>
    <definedName name="_13300" localSheetId="7">#REF!</definedName>
    <definedName name="_13300" localSheetId="6">#REF!</definedName>
    <definedName name="_13300" localSheetId="3">#REF!</definedName>
    <definedName name="_13300" localSheetId="2">#REF!</definedName>
    <definedName name="_13300" localSheetId="4">#REF!</definedName>
    <definedName name="_13300" localSheetId="5">#REF!</definedName>
    <definedName name="_13300">#REF!</definedName>
    <definedName name="_13310" localSheetId="7">#REF!</definedName>
    <definedName name="_13310" localSheetId="6">#REF!</definedName>
    <definedName name="_13310" localSheetId="3">#REF!</definedName>
    <definedName name="_13310" localSheetId="2">#REF!</definedName>
    <definedName name="_13310" localSheetId="4">#REF!</definedName>
    <definedName name="_13310" localSheetId="5">#REF!</definedName>
    <definedName name="_13310">#REF!</definedName>
    <definedName name="_13320" localSheetId="7">#REF!</definedName>
    <definedName name="_13320" localSheetId="6">#REF!</definedName>
    <definedName name="_13320" localSheetId="3">#REF!</definedName>
    <definedName name="_13320" localSheetId="2">#REF!</definedName>
    <definedName name="_13320" localSheetId="4">#REF!</definedName>
    <definedName name="_13320" localSheetId="5">#REF!</definedName>
    <definedName name="_13320">#REF!</definedName>
    <definedName name="_13340" localSheetId="7">#REF!</definedName>
    <definedName name="_13340" localSheetId="6">#REF!</definedName>
    <definedName name="_13340" localSheetId="3">#REF!</definedName>
    <definedName name="_13340" localSheetId="2">#REF!</definedName>
    <definedName name="_13340" localSheetId="4">#REF!</definedName>
    <definedName name="_13340" localSheetId="5">#REF!</definedName>
    <definedName name="_13340">#REF!</definedName>
    <definedName name="_13350" localSheetId="7">#REF!</definedName>
    <definedName name="_13350" localSheetId="6">#REF!</definedName>
    <definedName name="_13350" localSheetId="3">#REF!</definedName>
    <definedName name="_13350" localSheetId="2">#REF!</definedName>
    <definedName name="_13350" localSheetId="4">#REF!</definedName>
    <definedName name="_13350" localSheetId="5">#REF!</definedName>
    <definedName name="_13350">#REF!</definedName>
    <definedName name="_13360" localSheetId="7">#REF!</definedName>
    <definedName name="_13360" localSheetId="6">#REF!</definedName>
    <definedName name="_13360" localSheetId="3">#REF!</definedName>
    <definedName name="_13360" localSheetId="2">#REF!</definedName>
    <definedName name="_13360" localSheetId="4">#REF!</definedName>
    <definedName name="_13360" localSheetId="5">#REF!</definedName>
    <definedName name="_13360">#REF!</definedName>
    <definedName name="_13370" localSheetId="7">#REF!</definedName>
    <definedName name="_13370" localSheetId="6">#REF!</definedName>
    <definedName name="_13370" localSheetId="3">#REF!</definedName>
    <definedName name="_13370" localSheetId="2">#REF!</definedName>
    <definedName name="_13370" localSheetId="4">#REF!</definedName>
    <definedName name="_13370" localSheetId="5">#REF!</definedName>
    <definedName name="_13370">#REF!</definedName>
    <definedName name="_13380" localSheetId="7">#REF!</definedName>
    <definedName name="_13380" localSheetId="6">#REF!</definedName>
    <definedName name="_13380" localSheetId="3">#REF!</definedName>
    <definedName name="_13380" localSheetId="2">#REF!</definedName>
    <definedName name="_13380" localSheetId="4">#REF!</definedName>
    <definedName name="_13380" localSheetId="5">#REF!</definedName>
    <definedName name="_13380">#REF!</definedName>
    <definedName name="_13390" localSheetId="7">#REF!</definedName>
    <definedName name="_13390" localSheetId="6">#REF!</definedName>
    <definedName name="_13390" localSheetId="3">#REF!</definedName>
    <definedName name="_13390" localSheetId="2">#REF!</definedName>
    <definedName name="_13390" localSheetId="4">#REF!</definedName>
    <definedName name="_13390" localSheetId="5">#REF!</definedName>
    <definedName name="_13390">#REF!</definedName>
    <definedName name="_13401" localSheetId="7">#REF!</definedName>
    <definedName name="_13401" localSheetId="6">#REF!</definedName>
    <definedName name="_13401" localSheetId="3">#REF!</definedName>
    <definedName name="_13401" localSheetId="2">#REF!</definedName>
    <definedName name="_13401" localSheetId="4">#REF!</definedName>
    <definedName name="_13401" localSheetId="5">#REF!</definedName>
    <definedName name="_13401">#REF!</definedName>
    <definedName name="_13405" localSheetId="7">#REF!</definedName>
    <definedName name="_13405" localSheetId="6">#REF!</definedName>
    <definedName name="_13405" localSheetId="3">#REF!</definedName>
    <definedName name="_13405" localSheetId="2">#REF!</definedName>
    <definedName name="_13405" localSheetId="4">#REF!</definedName>
    <definedName name="_13405" localSheetId="5">#REF!</definedName>
    <definedName name="_13405">#REF!</definedName>
    <definedName name="_13430" localSheetId="7">#REF!</definedName>
    <definedName name="_13430" localSheetId="6">#REF!</definedName>
    <definedName name="_13430" localSheetId="3">#REF!</definedName>
    <definedName name="_13430" localSheetId="2">#REF!</definedName>
    <definedName name="_13430" localSheetId="4">#REF!</definedName>
    <definedName name="_13430" localSheetId="5">#REF!</definedName>
    <definedName name="_13430">#REF!</definedName>
    <definedName name="_13450" localSheetId="7">#REF!</definedName>
    <definedName name="_13450" localSheetId="6">#REF!</definedName>
    <definedName name="_13450" localSheetId="3">#REF!</definedName>
    <definedName name="_13450" localSheetId="2">#REF!</definedName>
    <definedName name="_13450" localSheetId="4">#REF!</definedName>
    <definedName name="_13450" localSheetId="5">#REF!</definedName>
    <definedName name="_13450">#REF!</definedName>
    <definedName name="_13460" localSheetId="7">#REF!</definedName>
    <definedName name="_13460" localSheetId="6">#REF!</definedName>
    <definedName name="_13460" localSheetId="3">#REF!</definedName>
    <definedName name="_13460" localSheetId="2">#REF!</definedName>
    <definedName name="_13460" localSheetId="4">#REF!</definedName>
    <definedName name="_13460" localSheetId="5">#REF!</definedName>
    <definedName name="_13460">#REF!</definedName>
    <definedName name="_13470" localSheetId="7">#REF!</definedName>
    <definedName name="_13470" localSheetId="6">#REF!</definedName>
    <definedName name="_13470" localSheetId="3">#REF!</definedName>
    <definedName name="_13470" localSheetId="2">#REF!</definedName>
    <definedName name="_13470" localSheetId="4">#REF!</definedName>
    <definedName name="_13470" localSheetId="5">#REF!</definedName>
    <definedName name="_13470">#REF!</definedName>
    <definedName name="_13480" localSheetId="7">#REF!</definedName>
    <definedName name="_13480" localSheetId="6">#REF!</definedName>
    <definedName name="_13480" localSheetId="3">#REF!</definedName>
    <definedName name="_13480" localSheetId="2">#REF!</definedName>
    <definedName name="_13480" localSheetId="4">#REF!</definedName>
    <definedName name="_13480" localSheetId="5">#REF!</definedName>
    <definedName name="_13480">#REF!</definedName>
    <definedName name="_13490" localSheetId="7">#REF!</definedName>
    <definedName name="_13490" localSheetId="6">#REF!</definedName>
    <definedName name="_13490" localSheetId="3">#REF!</definedName>
    <definedName name="_13490" localSheetId="2">#REF!</definedName>
    <definedName name="_13490" localSheetId="4">#REF!</definedName>
    <definedName name="_13490" localSheetId="5">#REF!</definedName>
    <definedName name="_13490">#REF!</definedName>
    <definedName name="_13500" localSheetId="7">#REF!</definedName>
    <definedName name="_13500" localSheetId="6">#REF!</definedName>
    <definedName name="_13500" localSheetId="3">#REF!</definedName>
    <definedName name="_13500" localSheetId="2">#REF!</definedName>
    <definedName name="_13500" localSheetId="4">#REF!</definedName>
    <definedName name="_13500" localSheetId="5">#REF!</definedName>
    <definedName name="_13500">#REF!</definedName>
    <definedName name="_13510" localSheetId="7">#REF!</definedName>
    <definedName name="_13510" localSheetId="6">#REF!</definedName>
    <definedName name="_13510" localSheetId="3">#REF!</definedName>
    <definedName name="_13510" localSheetId="2">#REF!</definedName>
    <definedName name="_13510" localSheetId="4">#REF!</definedName>
    <definedName name="_13510" localSheetId="5">#REF!</definedName>
    <definedName name="_13510">#REF!</definedName>
    <definedName name="_13520" localSheetId="7">#REF!</definedName>
    <definedName name="_13520" localSheetId="6">#REF!</definedName>
    <definedName name="_13520" localSheetId="3">#REF!</definedName>
    <definedName name="_13520" localSheetId="2">#REF!</definedName>
    <definedName name="_13520" localSheetId="4">#REF!</definedName>
    <definedName name="_13520" localSheetId="5">#REF!</definedName>
    <definedName name="_13520">#REF!</definedName>
    <definedName name="_13530" localSheetId="7">#REF!</definedName>
    <definedName name="_13530" localSheetId="6">#REF!</definedName>
    <definedName name="_13530" localSheetId="3">#REF!</definedName>
    <definedName name="_13530" localSheetId="2">#REF!</definedName>
    <definedName name="_13530" localSheetId="4">#REF!</definedName>
    <definedName name="_13530" localSheetId="5">#REF!</definedName>
    <definedName name="_13530">#REF!</definedName>
    <definedName name="_13540" localSheetId="7">#REF!</definedName>
    <definedName name="_13540" localSheetId="6">#REF!</definedName>
    <definedName name="_13540" localSheetId="3">#REF!</definedName>
    <definedName name="_13540" localSheetId="2">#REF!</definedName>
    <definedName name="_13540" localSheetId="4">#REF!</definedName>
    <definedName name="_13540" localSheetId="5">#REF!</definedName>
    <definedName name="_13540">#REF!</definedName>
    <definedName name="_13550" localSheetId="7">#REF!</definedName>
    <definedName name="_13550" localSheetId="6">#REF!</definedName>
    <definedName name="_13550" localSheetId="3">#REF!</definedName>
    <definedName name="_13550" localSheetId="2">#REF!</definedName>
    <definedName name="_13550" localSheetId="4">#REF!</definedName>
    <definedName name="_13550" localSheetId="5">#REF!</definedName>
    <definedName name="_13550">#REF!</definedName>
    <definedName name="_13560" localSheetId="7">#REF!</definedName>
    <definedName name="_13560" localSheetId="6">#REF!</definedName>
    <definedName name="_13560" localSheetId="3">#REF!</definedName>
    <definedName name="_13560" localSheetId="2">#REF!</definedName>
    <definedName name="_13560" localSheetId="4">#REF!</definedName>
    <definedName name="_13560" localSheetId="5">#REF!</definedName>
    <definedName name="_13560">#REF!</definedName>
    <definedName name="_13570" localSheetId="7">#REF!</definedName>
    <definedName name="_13570" localSheetId="6">#REF!</definedName>
    <definedName name="_13570" localSheetId="3">#REF!</definedName>
    <definedName name="_13570" localSheetId="2">#REF!</definedName>
    <definedName name="_13570" localSheetId="4">#REF!</definedName>
    <definedName name="_13570" localSheetId="5">#REF!</definedName>
    <definedName name="_13570">#REF!</definedName>
    <definedName name="_13580" localSheetId="7">#REF!</definedName>
    <definedName name="_13580" localSheetId="6">#REF!</definedName>
    <definedName name="_13580" localSheetId="3">#REF!</definedName>
    <definedName name="_13580" localSheetId="2">#REF!</definedName>
    <definedName name="_13580" localSheetId="4">#REF!</definedName>
    <definedName name="_13580" localSheetId="5">#REF!</definedName>
    <definedName name="_13580">#REF!</definedName>
    <definedName name="_13590" localSheetId="7">#REF!</definedName>
    <definedName name="_13590" localSheetId="6">#REF!</definedName>
    <definedName name="_13590" localSheetId="3">#REF!</definedName>
    <definedName name="_13590" localSheetId="2">#REF!</definedName>
    <definedName name="_13590" localSheetId="4">#REF!</definedName>
    <definedName name="_13590" localSheetId="5">#REF!</definedName>
    <definedName name="_13590">#REF!</definedName>
    <definedName name="_13600" localSheetId="7">#REF!</definedName>
    <definedName name="_13600" localSheetId="6">#REF!</definedName>
    <definedName name="_13600" localSheetId="3">#REF!</definedName>
    <definedName name="_13600" localSheetId="2">#REF!</definedName>
    <definedName name="_13600" localSheetId="4">#REF!</definedName>
    <definedName name="_13600" localSheetId="5">#REF!</definedName>
    <definedName name="_13600">#REF!</definedName>
    <definedName name="_13610" localSheetId="7">#REF!</definedName>
    <definedName name="_13610" localSheetId="6">#REF!</definedName>
    <definedName name="_13610" localSheetId="3">#REF!</definedName>
    <definedName name="_13610" localSheetId="2">#REF!</definedName>
    <definedName name="_13610" localSheetId="4">#REF!</definedName>
    <definedName name="_13610" localSheetId="5">#REF!</definedName>
    <definedName name="_13610">#REF!</definedName>
    <definedName name="_13620" localSheetId="7">#REF!</definedName>
    <definedName name="_13620" localSheetId="6">#REF!</definedName>
    <definedName name="_13620" localSheetId="3">#REF!</definedName>
    <definedName name="_13620" localSheetId="2">#REF!</definedName>
    <definedName name="_13620" localSheetId="4">#REF!</definedName>
    <definedName name="_13620" localSheetId="5">#REF!</definedName>
    <definedName name="_13620">#REF!</definedName>
    <definedName name="_13630" localSheetId="7">#REF!</definedName>
    <definedName name="_13630" localSheetId="6">#REF!</definedName>
    <definedName name="_13630" localSheetId="3">#REF!</definedName>
    <definedName name="_13630" localSheetId="2">#REF!</definedName>
    <definedName name="_13630" localSheetId="4">#REF!</definedName>
    <definedName name="_13630" localSheetId="5">#REF!</definedName>
    <definedName name="_13630">#REF!</definedName>
    <definedName name="_13640" localSheetId="7">#REF!</definedName>
    <definedName name="_13640" localSheetId="6">#REF!</definedName>
    <definedName name="_13640" localSheetId="3">#REF!</definedName>
    <definedName name="_13640" localSheetId="2">#REF!</definedName>
    <definedName name="_13640" localSheetId="4">#REF!</definedName>
    <definedName name="_13640" localSheetId="5">#REF!</definedName>
    <definedName name="_13640">#REF!</definedName>
    <definedName name="_13650" localSheetId="7">#REF!</definedName>
    <definedName name="_13650" localSheetId="6">#REF!</definedName>
    <definedName name="_13650" localSheetId="3">#REF!</definedName>
    <definedName name="_13650" localSheetId="2">#REF!</definedName>
    <definedName name="_13650" localSheetId="4">#REF!</definedName>
    <definedName name="_13650" localSheetId="5">#REF!</definedName>
    <definedName name="_13650">#REF!</definedName>
    <definedName name="_13651" localSheetId="7">#REF!</definedName>
    <definedName name="_13651" localSheetId="6">#REF!</definedName>
    <definedName name="_13651" localSheetId="3">#REF!</definedName>
    <definedName name="_13651" localSheetId="2">#REF!</definedName>
    <definedName name="_13651" localSheetId="4">#REF!</definedName>
    <definedName name="_13651" localSheetId="5">#REF!</definedName>
    <definedName name="_13651">#REF!</definedName>
    <definedName name="_13660" localSheetId="7">#REF!</definedName>
    <definedName name="_13660" localSheetId="6">#REF!</definedName>
    <definedName name="_13660" localSheetId="3">#REF!</definedName>
    <definedName name="_13660" localSheetId="2">#REF!</definedName>
    <definedName name="_13660" localSheetId="4">#REF!</definedName>
    <definedName name="_13660" localSheetId="5">#REF!</definedName>
    <definedName name="_13660">#REF!</definedName>
    <definedName name="_13670" localSheetId="7">#REF!</definedName>
    <definedName name="_13670" localSheetId="6">#REF!</definedName>
    <definedName name="_13670" localSheetId="3">#REF!</definedName>
    <definedName name="_13670" localSheetId="2">#REF!</definedName>
    <definedName name="_13670" localSheetId="4">#REF!</definedName>
    <definedName name="_13670" localSheetId="5">#REF!</definedName>
    <definedName name="_13670">#REF!</definedName>
    <definedName name="_13680" localSheetId="7">#REF!</definedName>
    <definedName name="_13680" localSheetId="6">#REF!</definedName>
    <definedName name="_13680" localSheetId="3">#REF!</definedName>
    <definedName name="_13680" localSheetId="2">#REF!</definedName>
    <definedName name="_13680" localSheetId="4">#REF!</definedName>
    <definedName name="_13680" localSheetId="5">#REF!</definedName>
    <definedName name="_13680">#REF!</definedName>
    <definedName name="_13690" localSheetId="7">#REF!</definedName>
    <definedName name="_13690" localSheetId="6">#REF!</definedName>
    <definedName name="_13690" localSheetId="3">#REF!</definedName>
    <definedName name="_13690" localSheetId="2">#REF!</definedName>
    <definedName name="_13690" localSheetId="4">#REF!</definedName>
    <definedName name="_13690" localSheetId="5">#REF!</definedName>
    <definedName name="_13690">#REF!</definedName>
    <definedName name="_13700" localSheetId="7">#REF!</definedName>
    <definedName name="_13700" localSheetId="6">#REF!</definedName>
    <definedName name="_13700" localSheetId="3">#REF!</definedName>
    <definedName name="_13700" localSheetId="2">#REF!</definedName>
    <definedName name="_13700" localSheetId="4">#REF!</definedName>
    <definedName name="_13700" localSheetId="5">#REF!</definedName>
    <definedName name="_13700">#REF!</definedName>
    <definedName name="_13710" localSheetId="7">#REF!</definedName>
    <definedName name="_13710" localSheetId="6">#REF!</definedName>
    <definedName name="_13710" localSheetId="3">#REF!</definedName>
    <definedName name="_13710" localSheetId="2">#REF!</definedName>
    <definedName name="_13710" localSheetId="4">#REF!</definedName>
    <definedName name="_13710" localSheetId="5">#REF!</definedName>
    <definedName name="_13710">#REF!</definedName>
    <definedName name="_13720" localSheetId="7">#REF!</definedName>
    <definedName name="_13720" localSheetId="6">#REF!</definedName>
    <definedName name="_13720" localSheetId="3">#REF!</definedName>
    <definedName name="_13720" localSheetId="2">#REF!</definedName>
    <definedName name="_13720" localSheetId="4">#REF!</definedName>
    <definedName name="_13720" localSheetId="5">#REF!</definedName>
    <definedName name="_13720">#REF!</definedName>
    <definedName name="_13750" localSheetId="7">#REF!</definedName>
    <definedName name="_13750" localSheetId="6">#REF!</definedName>
    <definedName name="_13750" localSheetId="3">#REF!</definedName>
    <definedName name="_13750" localSheetId="2">#REF!</definedName>
    <definedName name="_13750" localSheetId="4">#REF!</definedName>
    <definedName name="_13750" localSheetId="5">#REF!</definedName>
    <definedName name="_13750">#REF!</definedName>
    <definedName name="_13760" localSheetId="7">#REF!</definedName>
    <definedName name="_13760" localSheetId="6">#REF!</definedName>
    <definedName name="_13760" localSheetId="3">#REF!</definedName>
    <definedName name="_13760" localSheetId="2">#REF!</definedName>
    <definedName name="_13760" localSheetId="4">#REF!</definedName>
    <definedName name="_13760" localSheetId="5">#REF!</definedName>
    <definedName name="_13760">#REF!</definedName>
    <definedName name="_13770" localSheetId="7">#REF!</definedName>
    <definedName name="_13770" localSheetId="6">#REF!</definedName>
    <definedName name="_13770" localSheetId="3">#REF!</definedName>
    <definedName name="_13770" localSheetId="2">#REF!</definedName>
    <definedName name="_13770" localSheetId="4">#REF!</definedName>
    <definedName name="_13770" localSheetId="5">#REF!</definedName>
    <definedName name="_13770">#REF!</definedName>
    <definedName name="_13780" localSheetId="7">#REF!</definedName>
    <definedName name="_13780" localSheetId="6">#REF!</definedName>
    <definedName name="_13780" localSheetId="3">#REF!</definedName>
    <definedName name="_13780" localSheetId="2">#REF!</definedName>
    <definedName name="_13780" localSheetId="4">#REF!</definedName>
    <definedName name="_13780" localSheetId="5">#REF!</definedName>
    <definedName name="_13780">#REF!</definedName>
    <definedName name="_13790" localSheetId="7">#REF!</definedName>
    <definedName name="_13790" localSheetId="6">#REF!</definedName>
    <definedName name="_13790" localSheetId="3">#REF!</definedName>
    <definedName name="_13790" localSheetId="2">#REF!</definedName>
    <definedName name="_13790" localSheetId="4">#REF!</definedName>
    <definedName name="_13790" localSheetId="5">#REF!</definedName>
    <definedName name="_13790">#REF!</definedName>
    <definedName name="_13800" localSheetId="7">#REF!</definedName>
    <definedName name="_13800" localSheetId="6">#REF!</definedName>
    <definedName name="_13800" localSheetId="3">#REF!</definedName>
    <definedName name="_13800" localSheetId="2">#REF!</definedName>
    <definedName name="_13800" localSheetId="4">#REF!</definedName>
    <definedName name="_13800" localSheetId="5">#REF!</definedName>
    <definedName name="_13800">#REF!</definedName>
    <definedName name="_13810" localSheetId="7">#REF!</definedName>
    <definedName name="_13810" localSheetId="6">#REF!</definedName>
    <definedName name="_13810" localSheetId="3">#REF!</definedName>
    <definedName name="_13810" localSheetId="2">#REF!</definedName>
    <definedName name="_13810" localSheetId="4">#REF!</definedName>
    <definedName name="_13810" localSheetId="5">#REF!</definedName>
    <definedName name="_13810">#REF!</definedName>
    <definedName name="_13820" localSheetId="7">#REF!</definedName>
    <definedName name="_13820" localSheetId="6">#REF!</definedName>
    <definedName name="_13820" localSheetId="3">#REF!</definedName>
    <definedName name="_13820" localSheetId="2">#REF!</definedName>
    <definedName name="_13820" localSheetId="4">#REF!</definedName>
    <definedName name="_13820" localSheetId="5">#REF!</definedName>
    <definedName name="_13820">#REF!</definedName>
    <definedName name="_13830" localSheetId="7">#REF!</definedName>
    <definedName name="_13830" localSheetId="6">#REF!</definedName>
    <definedName name="_13830" localSheetId="3">#REF!</definedName>
    <definedName name="_13830" localSheetId="2">#REF!</definedName>
    <definedName name="_13830" localSheetId="4">#REF!</definedName>
    <definedName name="_13830" localSheetId="5">#REF!</definedName>
    <definedName name="_13830">#REF!</definedName>
    <definedName name="_13840" localSheetId="7">#REF!</definedName>
    <definedName name="_13840" localSheetId="6">#REF!</definedName>
    <definedName name="_13840" localSheetId="3">#REF!</definedName>
    <definedName name="_13840" localSheetId="2">#REF!</definedName>
    <definedName name="_13840" localSheetId="4">#REF!</definedName>
    <definedName name="_13840" localSheetId="5">#REF!</definedName>
    <definedName name="_13840">#REF!</definedName>
    <definedName name="_13850" localSheetId="7">#REF!</definedName>
    <definedName name="_13850" localSheetId="6">#REF!</definedName>
    <definedName name="_13850" localSheetId="3">#REF!</definedName>
    <definedName name="_13850" localSheetId="2">#REF!</definedName>
    <definedName name="_13850" localSheetId="4">#REF!</definedName>
    <definedName name="_13850" localSheetId="5">#REF!</definedName>
    <definedName name="_13850">#REF!</definedName>
    <definedName name="_13860" localSheetId="7">#REF!</definedName>
    <definedName name="_13860" localSheetId="6">#REF!</definedName>
    <definedName name="_13860" localSheetId="3">#REF!</definedName>
    <definedName name="_13860" localSheetId="2">#REF!</definedName>
    <definedName name="_13860" localSheetId="4">#REF!</definedName>
    <definedName name="_13860" localSheetId="5">#REF!</definedName>
    <definedName name="_13860">#REF!</definedName>
    <definedName name="_13870" localSheetId="7">#REF!</definedName>
    <definedName name="_13870" localSheetId="6">#REF!</definedName>
    <definedName name="_13870" localSheetId="3">#REF!</definedName>
    <definedName name="_13870" localSheetId="2">#REF!</definedName>
    <definedName name="_13870" localSheetId="4">#REF!</definedName>
    <definedName name="_13870" localSheetId="5">#REF!</definedName>
    <definedName name="_13870">#REF!</definedName>
    <definedName name="_13880" localSheetId="7">#REF!</definedName>
    <definedName name="_13880" localSheetId="6">#REF!</definedName>
    <definedName name="_13880" localSheetId="3">#REF!</definedName>
    <definedName name="_13880" localSheetId="2">#REF!</definedName>
    <definedName name="_13880" localSheetId="4">#REF!</definedName>
    <definedName name="_13880" localSheetId="5">#REF!</definedName>
    <definedName name="_13880">#REF!</definedName>
    <definedName name="_13890" localSheetId="7">#REF!</definedName>
    <definedName name="_13890" localSheetId="6">#REF!</definedName>
    <definedName name="_13890" localSheetId="3">#REF!</definedName>
    <definedName name="_13890" localSheetId="2">#REF!</definedName>
    <definedName name="_13890" localSheetId="4">#REF!</definedName>
    <definedName name="_13890" localSheetId="5">#REF!</definedName>
    <definedName name="_13890">#REF!</definedName>
    <definedName name="_13900" localSheetId="7">#REF!</definedName>
    <definedName name="_13900" localSheetId="6">#REF!</definedName>
    <definedName name="_13900" localSheetId="3">#REF!</definedName>
    <definedName name="_13900" localSheetId="2">#REF!</definedName>
    <definedName name="_13900" localSheetId="4">#REF!</definedName>
    <definedName name="_13900" localSheetId="5">#REF!</definedName>
    <definedName name="_13900">#REF!</definedName>
    <definedName name="_13910" localSheetId="7">#REF!</definedName>
    <definedName name="_13910" localSheetId="6">#REF!</definedName>
    <definedName name="_13910" localSheetId="3">#REF!</definedName>
    <definedName name="_13910" localSheetId="2">#REF!</definedName>
    <definedName name="_13910" localSheetId="4">#REF!</definedName>
    <definedName name="_13910" localSheetId="5">#REF!</definedName>
    <definedName name="_13910">#REF!</definedName>
    <definedName name="_13920" localSheetId="7">#REF!</definedName>
    <definedName name="_13920" localSheetId="6">#REF!</definedName>
    <definedName name="_13920" localSheetId="3">#REF!</definedName>
    <definedName name="_13920" localSheetId="2">#REF!</definedName>
    <definedName name="_13920" localSheetId="4">#REF!</definedName>
    <definedName name="_13920" localSheetId="5">#REF!</definedName>
    <definedName name="_13920">#REF!</definedName>
    <definedName name="_13930" localSheetId="7">#REF!</definedName>
    <definedName name="_13930" localSheetId="6">#REF!</definedName>
    <definedName name="_13930" localSheetId="3">#REF!</definedName>
    <definedName name="_13930" localSheetId="2">#REF!</definedName>
    <definedName name="_13930" localSheetId="4">#REF!</definedName>
    <definedName name="_13930" localSheetId="5">#REF!</definedName>
    <definedName name="_13930">#REF!</definedName>
    <definedName name="_13940" localSheetId="7">#REF!</definedName>
    <definedName name="_13940" localSheetId="6">#REF!</definedName>
    <definedName name="_13940" localSheetId="3">#REF!</definedName>
    <definedName name="_13940" localSheetId="2">#REF!</definedName>
    <definedName name="_13940" localSheetId="4">#REF!</definedName>
    <definedName name="_13940" localSheetId="5">#REF!</definedName>
    <definedName name="_13940">#REF!</definedName>
    <definedName name="_13950" localSheetId="7">#REF!</definedName>
    <definedName name="_13950" localSheetId="6">#REF!</definedName>
    <definedName name="_13950" localSheetId="3">#REF!</definedName>
    <definedName name="_13950" localSheetId="2">#REF!</definedName>
    <definedName name="_13950" localSheetId="4">#REF!</definedName>
    <definedName name="_13950" localSheetId="5">#REF!</definedName>
    <definedName name="_13950">#REF!</definedName>
    <definedName name="_13960" localSheetId="7">#REF!</definedName>
    <definedName name="_13960" localSheetId="6">#REF!</definedName>
    <definedName name="_13960" localSheetId="3">#REF!</definedName>
    <definedName name="_13960" localSheetId="2">#REF!</definedName>
    <definedName name="_13960" localSheetId="4">#REF!</definedName>
    <definedName name="_13960" localSheetId="5">#REF!</definedName>
    <definedName name="_13960">#REF!</definedName>
    <definedName name="_13961" localSheetId="7">#REF!</definedName>
    <definedName name="_13961" localSheetId="6">#REF!</definedName>
    <definedName name="_13961" localSheetId="3">#REF!</definedName>
    <definedName name="_13961" localSheetId="2">#REF!</definedName>
    <definedName name="_13961" localSheetId="4">#REF!</definedName>
    <definedName name="_13961" localSheetId="5">#REF!</definedName>
    <definedName name="_13961">#REF!</definedName>
    <definedName name="_13962" localSheetId="7">#REF!</definedName>
    <definedName name="_13962" localSheetId="6">#REF!</definedName>
    <definedName name="_13962" localSheetId="3">#REF!</definedName>
    <definedName name="_13962" localSheetId="2">#REF!</definedName>
    <definedName name="_13962" localSheetId="4">#REF!</definedName>
    <definedName name="_13962" localSheetId="5">#REF!</definedName>
    <definedName name="_13962">#REF!</definedName>
    <definedName name="_13963" localSheetId="7">#REF!</definedName>
    <definedName name="_13963" localSheetId="6">#REF!</definedName>
    <definedName name="_13963" localSheetId="3">#REF!</definedName>
    <definedName name="_13963" localSheetId="2">#REF!</definedName>
    <definedName name="_13963" localSheetId="4">#REF!</definedName>
    <definedName name="_13963" localSheetId="5">#REF!</definedName>
    <definedName name="_13963">#REF!</definedName>
    <definedName name="_13964" localSheetId="7">#REF!</definedName>
    <definedName name="_13964" localSheetId="6">#REF!</definedName>
    <definedName name="_13964" localSheetId="3">#REF!</definedName>
    <definedName name="_13964" localSheetId="2">#REF!</definedName>
    <definedName name="_13964" localSheetId="4">#REF!</definedName>
    <definedName name="_13964" localSheetId="5">#REF!</definedName>
    <definedName name="_13964">#REF!</definedName>
    <definedName name="_13965" localSheetId="7">#REF!</definedName>
    <definedName name="_13965" localSheetId="6">#REF!</definedName>
    <definedName name="_13965" localSheetId="3">#REF!</definedName>
    <definedName name="_13965" localSheetId="2">#REF!</definedName>
    <definedName name="_13965" localSheetId="4">#REF!</definedName>
    <definedName name="_13965" localSheetId="5">#REF!</definedName>
    <definedName name="_13965">#REF!</definedName>
    <definedName name="_13970" localSheetId="7">#REF!</definedName>
    <definedName name="_13970" localSheetId="6">#REF!</definedName>
    <definedName name="_13970" localSheetId="3">#REF!</definedName>
    <definedName name="_13970" localSheetId="2">#REF!</definedName>
    <definedName name="_13970" localSheetId="4">#REF!</definedName>
    <definedName name="_13970" localSheetId="5">#REF!</definedName>
    <definedName name="_13970">#REF!</definedName>
    <definedName name="_13980" localSheetId="7">#REF!</definedName>
    <definedName name="_13980" localSheetId="6">#REF!</definedName>
    <definedName name="_13980" localSheetId="3">#REF!</definedName>
    <definedName name="_13980" localSheetId="2">#REF!</definedName>
    <definedName name="_13980" localSheetId="4">#REF!</definedName>
    <definedName name="_13980" localSheetId="5">#REF!</definedName>
    <definedName name="_13980">#REF!</definedName>
    <definedName name="_13985" localSheetId="7">#REF!</definedName>
    <definedName name="_13985" localSheetId="6">#REF!</definedName>
    <definedName name="_13985" localSheetId="3">#REF!</definedName>
    <definedName name="_13985" localSheetId="2">#REF!</definedName>
    <definedName name="_13985" localSheetId="4">#REF!</definedName>
    <definedName name="_13985" localSheetId="5">#REF!</definedName>
    <definedName name="_13985">#REF!</definedName>
    <definedName name="_13990" localSheetId="7">#REF!</definedName>
    <definedName name="_13990" localSheetId="6">#REF!</definedName>
    <definedName name="_13990" localSheetId="3">#REF!</definedName>
    <definedName name="_13990" localSheetId="2">#REF!</definedName>
    <definedName name="_13990" localSheetId="4">#REF!</definedName>
    <definedName name="_13990" localSheetId="5">#REF!</definedName>
    <definedName name="_13990">#REF!</definedName>
    <definedName name="_14000" localSheetId="7">#REF!</definedName>
    <definedName name="_14000" localSheetId="6">#REF!</definedName>
    <definedName name="_14000" localSheetId="3">#REF!</definedName>
    <definedName name="_14000" localSheetId="2">#REF!</definedName>
    <definedName name="_14000" localSheetId="4">#REF!</definedName>
    <definedName name="_14000" localSheetId="5">#REF!</definedName>
    <definedName name="_14000">#REF!</definedName>
    <definedName name="_14010" localSheetId="7">#REF!</definedName>
    <definedName name="_14010" localSheetId="6">#REF!</definedName>
    <definedName name="_14010" localSheetId="3">#REF!</definedName>
    <definedName name="_14010" localSheetId="2">#REF!</definedName>
    <definedName name="_14010" localSheetId="4">#REF!</definedName>
    <definedName name="_14010" localSheetId="5">#REF!</definedName>
    <definedName name="_14010">#REF!</definedName>
    <definedName name="_14020" localSheetId="7">#REF!</definedName>
    <definedName name="_14020" localSheetId="6">#REF!</definedName>
    <definedName name="_14020" localSheetId="3">#REF!</definedName>
    <definedName name="_14020" localSheetId="2">#REF!</definedName>
    <definedName name="_14020" localSheetId="4">#REF!</definedName>
    <definedName name="_14020" localSheetId="5">#REF!</definedName>
    <definedName name="_14020">#REF!</definedName>
    <definedName name="_14025" localSheetId="7">#REF!</definedName>
    <definedName name="_14025" localSheetId="6">#REF!</definedName>
    <definedName name="_14025" localSheetId="3">#REF!</definedName>
    <definedName name="_14025" localSheetId="2">#REF!</definedName>
    <definedName name="_14025" localSheetId="4">#REF!</definedName>
    <definedName name="_14025" localSheetId="5">#REF!</definedName>
    <definedName name="_14025">#REF!</definedName>
    <definedName name="_14030" localSheetId="7">#REF!</definedName>
    <definedName name="_14030" localSheetId="6">#REF!</definedName>
    <definedName name="_14030" localSheetId="3">#REF!</definedName>
    <definedName name="_14030" localSheetId="2">#REF!</definedName>
    <definedName name="_14030" localSheetId="4">#REF!</definedName>
    <definedName name="_14030" localSheetId="5">#REF!</definedName>
    <definedName name="_14030">#REF!</definedName>
    <definedName name="_14035" localSheetId="7">#REF!</definedName>
    <definedName name="_14035" localSheetId="6">#REF!</definedName>
    <definedName name="_14035" localSheetId="3">#REF!</definedName>
    <definedName name="_14035" localSheetId="2">#REF!</definedName>
    <definedName name="_14035" localSheetId="4">#REF!</definedName>
    <definedName name="_14035" localSheetId="5">#REF!</definedName>
    <definedName name="_14035">#REF!</definedName>
    <definedName name="_14040" localSheetId="7">#REF!</definedName>
    <definedName name="_14040" localSheetId="6">#REF!</definedName>
    <definedName name="_14040" localSheetId="3">#REF!</definedName>
    <definedName name="_14040" localSheetId="2">#REF!</definedName>
    <definedName name="_14040" localSheetId="4">#REF!</definedName>
    <definedName name="_14040" localSheetId="5">#REF!</definedName>
    <definedName name="_14040">#REF!</definedName>
    <definedName name="_14045" localSheetId="7">#REF!</definedName>
    <definedName name="_14045" localSheetId="6">#REF!</definedName>
    <definedName name="_14045" localSheetId="3">#REF!</definedName>
    <definedName name="_14045" localSheetId="2">#REF!</definedName>
    <definedName name="_14045" localSheetId="4">#REF!</definedName>
    <definedName name="_14045" localSheetId="5">#REF!</definedName>
    <definedName name="_14045">#REF!</definedName>
    <definedName name="_14050" localSheetId="7">#REF!</definedName>
    <definedName name="_14050" localSheetId="6">#REF!</definedName>
    <definedName name="_14050" localSheetId="3">#REF!</definedName>
    <definedName name="_14050" localSheetId="2">#REF!</definedName>
    <definedName name="_14050" localSheetId="4">#REF!</definedName>
    <definedName name="_14050" localSheetId="5">#REF!</definedName>
    <definedName name="_14050">#REF!</definedName>
    <definedName name="_14055" localSheetId="7">#REF!</definedName>
    <definedName name="_14055" localSheetId="6">#REF!</definedName>
    <definedName name="_14055" localSheetId="3">#REF!</definedName>
    <definedName name="_14055" localSheetId="2">#REF!</definedName>
    <definedName name="_14055" localSheetId="4">#REF!</definedName>
    <definedName name="_14055" localSheetId="5">#REF!</definedName>
    <definedName name="_14055">#REF!</definedName>
    <definedName name="_14060" localSheetId="7">#REF!</definedName>
    <definedName name="_14060" localSheetId="6">#REF!</definedName>
    <definedName name="_14060" localSheetId="3">#REF!</definedName>
    <definedName name="_14060" localSheetId="2">#REF!</definedName>
    <definedName name="_14060" localSheetId="4">#REF!</definedName>
    <definedName name="_14060" localSheetId="5">#REF!</definedName>
    <definedName name="_14060">#REF!</definedName>
    <definedName name="_14065" localSheetId="7">#REF!</definedName>
    <definedName name="_14065" localSheetId="6">#REF!</definedName>
    <definedName name="_14065" localSheetId="3">#REF!</definedName>
    <definedName name="_14065" localSheetId="2">#REF!</definedName>
    <definedName name="_14065" localSheetId="4">#REF!</definedName>
    <definedName name="_14065" localSheetId="5">#REF!</definedName>
    <definedName name="_14065">#REF!</definedName>
    <definedName name="_14070" localSheetId="7">#REF!</definedName>
    <definedName name="_14070" localSheetId="6">#REF!</definedName>
    <definedName name="_14070" localSheetId="3">#REF!</definedName>
    <definedName name="_14070" localSheetId="2">#REF!</definedName>
    <definedName name="_14070" localSheetId="4">#REF!</definedName>
    <definedName name="_14070" localSheetId="5">#REF!</definedName>
    <definedName name="_14070">#REF!</definedName>
    <definedName name="_14075" localSheetId="7">#REF!</definedName>
    <definedName name="_14075" localSheetId="6">#REF!</definedName>
    <definedName name="_14075" localSheetId="3">#REF!</definedName>
    <definedName name="_14075" localSheetId="2">#REF!</definedName>
    <definedName name="_14075" localSheetId="4">#REF!</definedName>
    <definedName name="_14075" localSheetId="5">#REF!</definedName>
    <definedName name="_14075">#REF!</definedName>
    <definedName name="_14080" localSheetId="7">#REF!</definedName>
    <definedName name="_14080" localSheetId="6">#REF!</definedName>
    <definedName name="_14080" localSheetId="3">#REF!</definedName>
    <definedName name="_14080" localSheetId="2">#REF!</definedName>
    <definedName name="_14080" localSheetId="4">#REF!</definedName>
    <definedName name="_14080" localSheetId="5">#REF!</definedName>
    <definedName name="_14080">#REF!</definedName>
    <definedName name="_14085" localSheetId="7">#REF!</definedName>
    <definedName name="_14085" localSheetId="6">#REF!</definedName>
    <definedName name="_14085" localSheetId="3">#REF!</definedName>
    <definedName name="_14085" localSheetId="2">#REF!</definedName>
    <definedName name="_14085" localSheetId="4">#REF!</definedName>
    <definedName name="_14085" localSheetId="5">#REF!</definedName>
    <definedName name="_14085">#REF!</definedName>
    <definedName name="_14086" localSheetId="7">#REF!</definedName>
    <definedName name="_14086" localSheetId="6">#REF!</definedName>
    <definedName name="_14086" localSheetId="3">#REF!</definedName>
    <definedName name="_14086" localSheetId="2">#REF!</definedName>
    <definedName name="_14086" localSheetId="4">#REF!</definedName>
    <definedName name="_14086" localSheetId="5">#REF!</definedName>
    <definedName name="_14086">#REF!</definedName>
    <definedName name="_14087" localSheetId="7">#REF!</definedName>
    <definedName name="_14087" localSheetId="6">#REF!</definedName>
    <definedName name="_14087" localSheetId="3">#REF!</definedName>
    <definedName name="_14087" localSheetId="2">#REF!</definedName>
    <definedName name="_14087" localSheetId="4">#REF!</definedName>
    <definedName name="_14087" localSheetId="5">#REF!</definedName>
    <definedName name="_14087">#REF!</definedName>
    <definedName name="_14090" localSheetId="7">#REF!</definedName>
    <definedName name="_14090" localSheetId="6">#REF!</definedName>
    <definedName name="_14090" localSheetId="3">#REF!</definedName>
    <definedName name="_14090" localSheetId="2">#REF!</definedName>
    <definedName name="_14090" localSheetId="4">#REF!</definedName>
    <definedName name="_14090" localSheetId="5">#REF!</definedName>
    <definedName name="_14090">#REF!</definedName>
    <definedName name="_14100" localSheetId="7">#REF!</definedName>
    <definedName name="_14100" localSheetId="6">#REF!</definedName>
    <definedName name="_14100" localSheetId="3">#REF!</definedName>
    <definedName name="_14100" localSheetId="2">#REF!</definedName>
    <definedName name="_14100" localSheetId="4">#REF!</definedName>
    <definedName name="_14100" localSheetId="5">#REF!</definedName>
    <definedName name="_14100">#REF!</definedName>
    <definedName name="_14110" localSheetId="7">#REF!</definedName>
    <definedName name="_14110" localSheetId="6">#REF!</definedName>
    <definedName name="_14110" localSheetId="3">#REF!</definedName>
    <definedName name="_14110" localSheetId="2">#REF!</definedName>
    <definedName name="_14110" localSheetId="4">#REF!</definedName>
    <definedName name="_14110" localSheetId="5">#REF!</definedName>
    <definedName name="_14110">#REF!</definedName>
    <definedName name="_14120" localSheetId="7">#REF!</definedName>
    <definedName name="_14120" localSheetId="6">#REF!</definedName>
    <definedName name="_14120" localSheetId="3">#REF!</definedName>
    <definedName name="_14120" localSheetId="2">#REF!</definedName>
    <definedName name="_14120" localSheetId="4">#REF!</definedName>
    <definedName name="_14120" localSheetId="5">#REF!</definedName>
    <definedName name="_14120">#REF!</definedName>
    <definedName name="_14130" localSheetId="7">#REF!</definedName>
    <definedName name="_14130" localSheetId="6">#REF!</definedName>
    <definedName name="_14130" localSheetId="3">#REF!</definedName>
    <definedName name="_14130" localSheetId="2">#REF!</definedName>
    <definedName name="_14130" localSheetId="4">#REF!</definedName>
    <definedName name="_14130" localSheetId="5">#REF!</definedName>
    <definedName name="_14130">#REF!</definedName>
    <definedName name="_14140" localSheetId="7">#REF!</definedName>
    <definedName name="_14140" localSheetId="6">#REF!</definedName>
    <definedName name="_14140" localSheetId="3">#REF!</definedName>
    <definedName name="_14140" localSheetId="2">#REF!</definedName>
    <definedName name="_14140" localSheetId="4">#REF!</definedName>
    <definedName name="_14140" localSheetId="5">#REF!</definedName>
    <definedName name="_14140">#REF!</definedName>
    <definedName name="_14150" localSheetId="7">#REF!</definedName>
    <definedName name="_14150" localSheetId="6">#REF!</definedName>
    <definedName name="_14150" localSheetId="3">#REF!</definedName>
    <definedName name="_14150" localSheetId="2">#REF!</definedName>
    <definedName name="_14150" localSheetId="4">#REF!</definedName>
    <definedName name="_14150" localSheetId="5">#REF!</definedName>
    <definedName name="_14150">#REF!</definedName>
    <definedName name="_14160" localSheetId="7">#REF!</definedName>
    <definedName name="_14160" localSheetId="6">#REF!</definedName>
    <definedName name="_14160" localSheetId="3">#REF!</definedName>
    <definedName name="_14160" localSheetId="2">#REF!</definedName>
    <definedName name="_14160" localSheetId="4">#REF!</definedName>
    <definedName name="_14160" localSheetId="5">#REF!</definedName>
    <definedName name="_14160">#REF!</definedName>
    <definedName name="_14170" localSheetId="7">#REF!</definedName>
    <definedName name="_14170" localSheetId="6">#REF!</definedName>
    <definedName name="_14170" localSheetId="3">#REF!</definedName>
    <definedName name="_14170" localSheetId="2">#REF!</definedName>
    <definedName name="_14170" localSheetId="4">#REF!</definedName>
    <definedName name="_14170" localSheetId="5">#REF!</definedName>
    <definedName name="_14170">#REF!</definedName>
    <definedName name="_14180" localSheetId="7">#REF!</definedName>
    <definedName name="_14180" localSheetId="6">#REF!</definedName>
    <definedName name="_14180" localSheetId="3">#REF!</definedName>
    <definedName name="_14180" localSheetId="2">#REF!</definedName>
    <definedName name="_14180" localSheetId="4">#REF!</definedName>
    <definedName name="_14180" localSheetId="5">#REF!</definedName>
    <definedName name="_14180">#REF!</definedName>
    <definedName name="_14190" localSheetId="7">#REF!</definedName>
    <definedName name="_14190" localSheetId="6">#REF!</definedName>
    <definedName name="_14190" localSheetId="3">#REF!</definedName>
    <definedName name="_14190" localSheetId="2">#REF!</definedName>
    <definedName name="_14190" localSheetId="4">#REF!</definedName>
    <definedName name="_14190" localSheetId="5">#REF!</definedName>
    <definedName name="_14190">#REF!</definedName>
    <definedName name="_14195" localSheetId="7">#REF!</definedName>
    <definedName name="_14195" localSheetId="6">#REF!</definedName>
    <definedName name="_14195" localSheetId="3">#REF!</definedName>
    <definedName name="_14195" localSheetId="2">#REF!</definedName>
    <definedName name="_14195" localSheetId="4">#REF!</definedName>
    <definedName name="_14195" localSheetId="5">#REF!</definedName>
    <definedName name="_14195">#REF!</definedName>
    <definedName name="_14196" localSheetId="7">#REF!</definedName>
    <definedName name="_14196" localSheetId="6">#REF!</definedName>
    <definedName name="_14196" localSheetId="3">#REF!</definedName>
    <definedName name="_14196" localSheetId="2">#REF!</definedName>
    <definedName name="_14196" localSheetId="4">#REF!</definedName>
    <definedName name="_14196" localSheetId="5">#REF!</definedName>
    <definedName name="_14196">#REF!</definedName>
    <definedName name="_14197" localSheetId="7">#REF!</definedName>
    <definedName name="_14197" localSheetId="6">#REF!</definedName>
    <definedName name="_14197" localSheetId="3">#REF!</definedName>
    <definedName name="_14197" localSheetId="2">#REF!</definedName>
    <definedName name="_14197" localSheetId="4">#REF!</definedName>
    <definedName name="_14197" localSheetId="5">#REF!</definedName>
    <definedName name="_14197">#REF!</definedName>
    <definedName name="_14200" localSheetId="7">#REF!</definedName>
    <definedName name="_14200" localSheetId="6">#REF!</definedName>
    <definedName name="_14200" localSheetId="3">#REF!</definedName>
    <definedName name="_14200" localSheetId="2">#REF!</definedName>
    <definedName name="_14200" localSheetId="4">#REF!</definedName>
    <definedName name="_14200" localSheetId="5">#REF!</definedName>
    <definedName name="_14200">#REF!</definedName>
    <definedName name="_14210" localSheetId="7">#REF!</definedName>
    <definedName name="_14210" localSheetId="6">#REF!</definedName>
    <definedName name="_14210" localSheetId="3">#REF!</definedName>
    <definedName name="_14210" localSheetId="2">#REF!</definedName>
    <definedName name="_14210" localSheetId="4">#REF!</definedName>
    <definedName name="_14210" localSheetId="5">#REF!</definedName>
    <definedName name="_14210">#REF!</definedName>
    <definedName name="_14211" localSheetId="7">#REF!</definedName>
    <definedName name="_14211" localSheetId="6">#REF!</definedName>
    <definedName name="_14211" localSheetId="3">#REF!</definedName>
    <definedName name="_14211" localSheetId="2">#REF!</definedName>
    <definedName name="_14211" localSheetId="4">#REF!</definedName>
    <definedName name="_14211" localSheetId="5">#REF!</definedName>
    <definedName name="_14211">#REF!</definedName>
    <definedName name="_14212" localSheetId="7">#REF!</definedName>
    <definedName name="_14212" localSheetId="6">#REF!</definedName>
    <definedName name="_14212" localSheetId="3">#REF!</definedName>
    <definedName name="_14212" localSheetId="2">#REF!</definedName>
    <definedName name="_14212" localSheetId="4">#REF!</definedName>
    <definedName name="_14212" localSheetId="5">#REF!</definedName>
    <definedName name="_14212">#REF!</definedName>
    <definedName name="_14213" localSheetId="7">#REF!</definedName>
    <definedName name="_14213" localSheetId="6">#REF!</definedName>
    <definedName name="_14213" localSheetId="3">#REF!</definedName>
    <definedName name="_14213" localSheetId="2">#REF!</definedName>
    <definedName name="_14213" localSheetId="4">#REF!</definedName>
    <definedName name="_14213" localSheetId="5">#REF!</definedName>
    <definedName name="_14213">#REF!</definedName>
    <definedName name="_14214" localSheetId="7">#REF!</definedName>
    <definedName name="_14214" localSheetId="6">#REF!</definedName>
    <definedName name="_14214" localSheetId="3">#REF!</definedName>
    <definedName name="_14214" localSheetId="2">#REF!</definedName>
    <definedName name="_14214" localSheetId="4">#REF!</definedName>
    <definedName name="_14214" localSheetId="5">#REF!</definedName>
    <definedName name="_14214">#REF!</definedName>
    <definedName name="_14215" localSheetId="7">#REF!</definedName>
    <definedName name="_14215" localSheetId="6">#REF!</definedName>
    <definedName name="_14215" localSheetId="3">#REF!</definedName>
    <definedName name="_14215" localSheetId="2">#REF!</definedName>
    <definedName name="_14215" localSheetId="4">#REF!</definedName>
    <definedName name="_14215" localSheetId="5">#REF!</definedName>
    <definedName name="_14215">#REF!</definedName>
    <definedName name="_14216" localSheetId="7">#REF!</definedName>
    <definedName name="_14216" localSheetId="6">#REF!</definedName>
    <definedName name="_14216" localSheetId="3">#REF!</definedName>
    <definedName name="_14216" localSheetId="2">#REF!</definedName>
    <definedName name="_14216" localSheetId="4">#REF!</definedName>
    <definedName name="_14216" localSheetId="5">#REF!</definedName>
    <definedName name="_14216">#REF!</definedName>
    <definedName name="_14220" localSheetId="7">#REF!</definedName>
    <definedName name="_14220" localSheetId="6">#REF!</definedName>
    <definedName name="_14220" localSheetId="3">#REF!</definedName>
    <definedName name="_14220" localSheetId="2">#REF!</definedName>
    <definedName name="_14220" localSheetId="4">#REF!</definedName>
    <definedName name="_14220" localSheetId="5">#REF!</definedName>
    <definedName name="_14220">#REF!</definedName>
    <definedName name="_14225" localSheetId="7">#REF!</definedName>
    <definedName name="_14225" localSheetId="6">#REF!</definedName>
    <definedName name="_14225" localSheetId="3">#REF!</definedName>
    <definedName name="_14225" localSheetId="2">#REF!</definedName>
    <definedName name="_14225" localSheetId="4">#REF!</definedName>
    <definedName name="_14225" localSheetId="5">#REF!</definedName>
    <definedName name="_14225">#REF!</definedName>
    <definedName name="_14230" localSheetId="7">#REF!</definedName>
    <definedName name="_14230" localSheetId="6">#REF!</definedName>
    <definedName name="_14230" localSheetId="3">#REF!</definedName>
    <definedName name="_14230" localSheetId="2">#REF!</definedName>
    <definedName name="_14230" localSheetId="4">#REF!</definedName>
    <definedName name="_14230" localSheetId="5">#REF!</definedName>
    <definedName name="_14230">#REF!</definedName>
    <definedName name="_14235" localSheetId="7">#REF!</definedName>
    <definedName name="_14235" localSheetId="6">#REF!</definedName>
    <definedName name="_14235" localSheetId="3">#REF!</definedName>
    <definedName name="_14235" localSheetId="2">#REF!</definedName>
    <definedName name="_14235" localSheetId="4">#REF!</definedName>
    <definedName name="_14235" localSheetId="5">#REF!</definedName>
    <definedName name="_14235">#REF!</definedName>
    <definedName name="_14240" localSheetId="7">#REF!</definedName>
    <definedName name="_14240" localSheetId="6">#REF!</definedName>
    <definedName name="_14240" localSheetId="3">#REF!</definedName>
    <definedName name="_14240" localSheetId="2">#REF!</definedName>
    <definedName name="_14240" localSheetId="4">#REF!</definedName>
    <definedName name="_14240" localSheetId="5">#REF!</definedName>
    <definedName name="_14240">#REF!</definedName>
    <definedName name="_14250" localSheetId="7">#REF!</definedName>
    <definedName name="_14250" localSheetId="6">#REF!</definedName>
    <definedName name="_14250" localSheetId="3">#REF!</definedName>
    <definedName name="_14250" localSheetId="2">#REF!</definedName>
    <definedName name="_14250" localSheetId="4">#REF!</definedName>
    <definedName name="_14250" localSheetId="5">#REF!</definedName>
    <definedName name="_14250">#REF!</definedName>
    <definedName name="_14255" localSheetId="7">#REF!</definedName>
    <definedName name="_14255" localSheetId="6">#REF!</definedName>
    <definedName name="_14255" localSheetId="3">#REF!</definedName>
    <definedName name="_14255" localSheetId="2">#REF!</definedName>
    <definedName name="_14255" localSheetId="4">#REF!</definedName>
    <definedName name="_14255" localSheetId="5">#REF!</definedName>
    <definedName name="_14255">#REF!</definedName>
    <definedName name="_14260" localSheetId="7">#REF!</definedName>
    <definedName name="_14260" localSheetId="6">#REF!</definedName>
    <definedName name="_14260" localSheetId="3">#REF!</definedName>
    <definedName name="_14260" localSheetId="2">#REF!</definedName>
    <definedName name="_14260" localSheetId="4">#REF!</definedName>
    <definedName name="_14260" localSheetId="5">#REF!</definedName>
    <definedName name="_14260">#REF!</definedName>
    <definedName name="_14270" localSheetId="7">#REF!</definedName>
    <definedName name="_14270" localSheetId="6">#REF!</definedName>
    <definedName name="_14270" localSheetId="3">#REF!</definedName>
    <definedName name="_14270" localSheetId="2">#REF!</definedName>
    <definedName name="_14270" localSheetId="4">#REF!</definedName>
    <definedName name="_14270" localSheetId="5">#REF!</definedName>
    <definedName name="_14270">#REF!</definedName>
    <definedName name="_14280" localSheetId="7">#REF!</definedName>
    <definedName name="_14280" localSheetId="6">#REF!</definedName>
    <definedName name="_14280" localSheetId="3">#REF!</definedName>
    <definedName name="_14280" localSheetId="2">#REF!</definedName>
    <definedName name="_14280" localSheetId="4">#REF!</definedName>
    <definedName name="_14280" localSheetId="5">#REF!</definedName>
    <definedName name="_14280">#REF!</definedName>
    <definedName name="_14290" localSheetId="7">#REF!</definedName>
    <definedName name="_14290" localSheetId="6">#REF!</definedName>
    <definedName name="_14290" localSheetId="3">#REF!</definedName>
    <definedName name="_14290" localSheetId="2">#REF!</definedName>
    <definedName name="_14290" localSheetId="4">#REF!</definedName>
    <definedName name="_14290" localSheetId="5">#REF!</definedName>
    <definedName name="_14290">#REF!</definedName>
    <definedName name="_14300" localSheetId="7">#REF!</definedName>
    <definedName name="_14300" localSheetId="6">#REF!</definedName>
    <definedName name="_14300" localSheetId="3">#REF!</definedName>
    <definedName name="_14300" localSheetId="2">#REF!</definedName>
    <definedName name="_14300" localSheetId="4">#REF!</definedName>
    <definedName name="_14300" localSheetId="5">#REF!</definedName>
    <definedName name="_14300">#REF!</definedName>
    <definedName name="_14310" localSheetId="7">#REF!</definedName>
    <definedName name="_14310" localSheetId="6">#REF!</definedName>
    <definedName name="_14310" localSheetId="3">#REF!</definedName>
    <definedName name="_14310" localSheetId="2">#REF!</definedName>
    <definedName name="_14310" localSheetId="4">#REF!</definedName>
    <definedName name="_14310" localSheetId="5">#REF!</definedName>
    <definedName name="_14310">#REF!</definedName>
    <definedName name="_14320" localSheetId="7">#REF!</definedName>
    <definedName name="_14320" localSheetId="6">#REF!</definedName>
    <definedName name="_14320" localSheetId="3">#REF!</definedName>
    <definedName name="_14320" localSheetId="2">#REF!</definedName>
    <definedName name="_14320" localSheetId="4">#REF!</definedName>
    <definedName name="_14320" localSheetId="5">#REF!</definedName>
    <definedName name="_14320">#REF!</definedName>
    <definedName name="_14330" localSheetId="7">#REF!</definedName>
    <definedName name="_14330" localSheetId="6">#REF!</definedName>
    <definedName name="_14330" localSheetId="3">#REF!</definedName>
    <definedName name="_14330" localSheetId="2">#REF!</definedName>
    <definedName name="_14330" localSheetId="4">#REF!</definedName>
    <definedName name="_14330" localSheetId="5">#REF!</definedName>
    <definedName name="_14330">#REF!</definedName>
    <definedName name="_14331" localSheetId="7">#REF!</definedName>
    <definedName name="_14331" localSheetId="6">#REF!</definedName>
    <definedName name="_14331" localSheetId="3">#REF!</definedName>
    <definedName name="_14331" localSheetId="2">#REF!</definedName>
    <definedName name="_14331" localSheetId="4">#REF!</definedName>
    <definedName name="_14331" localSheetId="5">#REF!</definedName>
    <definedName name="_14331">#REF!</definedName>
    <definedName name="_14332" localSheetId="7">#REF!</definedName>
    <definedName name="_14332" localSheetId="6">#REF!</definedName>
    <definedName name="_14332" localSheetId="3">#REF!</definedName>
    <definedName name="_14332" localSheetId="2">#REF!</definedName>
    <definedName name="_14332" localSheetId="4">#REF!</definedName>
    <definedName name="_14332" localSheetId="5">#REF!</definedName>
    <definedName name="_14332">#REF!</definedName>
    <definedName name="_14400" localSheetId="7">#REF!</definedName>
    <definedName name="_14400" localSheetId="6">#REF!</definedName>
    <definedName name="_14400" localSheetId="3">#REF!</definedName>
    <definedName name="_14400" localSheetId="2">#REF!</definedName>
    <definedName name="_14400" localSheetId="4">#REF!</definedName>
    <definedName name="_14400" localSheetId="5">#REF!</definedName>
    <definedName name="_14400">#REF!</definedName>
    <definedName name="_14410" localSheetId="7">#REF!</definedName>
    <definedName name="_14410" localSheetId="6">#REF!</definedName>
    <definedName name="_14410" localSheetId="3">#REF!</definedName>
    <definedName name="_14410" localSheetId="2">#REF!</definedName>
    <definedName name="_14410" localSheetId="4">#REF!</definedName>
    <definedName name="_14410" localSheetId="5">#REF!</definedName>
    <definedName name="_14410">#REF!</definedName>
    <definedName name="_14420" localSheetId="7">#REF!</definedName>
    <definedName name="_14420" localSheetId="6">#REF!</definedName>
    <definedName name="_14420" localSheetId="3">#REF!</definedName>
    <definedName name="_14420" localSheetId="2">#REF!</definedName>
    <definedName name="_14420" localSheetId="4">#REF!</definedName>
    <definedName name="_14420" localSheetId="5">#REF!</definedName>
    <definedName name="_14420">#REF!</definedName>
    <definedName name="_14430" localSheetId="7">#REF!</definedName>
    <definedName name="_14430" localSheetId="6">#REF!</definedName>
    <definedName name="_14430" localSheetId="3">#REF!</definedName>
    <definedName name="_14430" localSheetId="2">#REF!</definedName>
    <definedName name="_14430" localSheetId="4">#REF!</definedName>
    <definedName name="_14430" localSheetId="5">#REF!</definedName>
    <definedName name="_14430">#REF!</definedName>
    <definedName name="_14440" localSheetId="7">#REF!</definedName>
    <definedName name="_14440" localSheetId="6">#REF!</definedName>
    <definedName name="_14440" localSheetId="3">#REF!</definedName>
    <definedName name="_14440" localSheetId="2">#REF!</definedName>
    <definedName name="_14440" localSheetId="4">#REF!</definedName>
    <definedName name="_14440" localSheetId="5">#REF!</definedName>
    <definedName name="_14440">#REF!</definedName>
    <definedName name="_14450" localSheetId="7">#REF!</definedName>
    <definedName name="_14450" localSheetId="6">#REF!</definedName>
    <definedName name="_14450" localSheetId="3">#REF!</definedName>
    <definedName name="_14450" localSheetId="2">#REF!</definedName>
    <definedName name="_14450" localSheetId="4">#REF!</definedName>
    <definedName name="_14450" localSheetId="5">#REF!</definedName>
    <definedName name="_14450">#REF!</definedName>
    <definedName name="_14460" localSheetId="7">#REF!</definedName>
    <definedName name="_14460" localSheetId="6">#REF!</definedName>
    <definedName name="_14460" localSheetId="3">#REF!</definedName>
    <definedName name="_14460" localSheetId="2">#REF!</definedName>
    <definedName name="_14460" localSheetId="4">#REF!</definedName>
    <definedName name="_14460" localSheetId="5">#REF!</definedName>
    <definedName name="_14460">#REF!</definedName>
    <definedName name="_14470" localSheetId="7">#REF!</definedName>
    <definedName name="_14470" localSheetId="6">#REF!</definedName>
    <definedName name="_14470" localSheetId="3">#REF!</definedName>
    <definedName name="_14470" localSheetId="2">#REF!</definedName>
    <definedName name="_14470" localSheetId="4">#REF!</definedName>
    <definedName name="_14470" localSheetId="5">#REF!</definedName>
    <definedName name="_14470">#REF!</definedName>
    <definedName name="_14480" localSheetId="7">#REF!</definedName>
    <definedName name="_14480" localSheetId="6">#REF!</definedName>
    <definedName name="_14480" localSheetId="3">#REF!</definedName>
    <definedName name="_14480" localSheetId="2">#REF!</definedName>
    <definedName name="_14480" localSheetId="4">#REF!</definedName>
    <definedName name="_14480" localSheetId="5">#REF!</definedName>
    <definedName name="_14480">#REF!</definedName>
    <definedName name="_14490" localSheetId="7">#REF!</definedName>
    <definedName name="_14490" localSheetId="6">#REF!</definedName>
    <definedName name="_14490" localSheetId="3">#REF!</definedName>
    <definedName name="_14490" localSheetId="2">#REF!</definedName>
    <definedName name="_14490" localSheetId="4">#REF!</definedName>
    <definedName name="_14490" localSheetId="5">#REF!</definedName>
    <definedName name="_14490">#REF!</definedName>
    <definedName name="_45000" localSheetId="7">#REF!</definedName>
    <definedName name="_45000" localSheetId="6">#REF!</definedName>
    <definedName name="_45000" localSheetId="3">#REF!</definedName>
    <definedName name="_45000" localSheetId="2">#REF!</definedName>
    <definedName name="_45000" localSheetId="4">#REF!</definedName>
    <definedName name="_45000" localSheetId="5">#REF!</definedName>
    <definedName name="_45000">#REF!</definedName>
    <definedName name="_45005" localSheetId="7">#REF!</definedName>
    <definedName name="_45005" localSheetId="6">#REF!</definedName>
    <definedName name="_45005" localSheetId="3">#REF!</definedName>
    <definedName name="_45005" localSheetId="2">#REF!</definedName>
    <definedName name="_45005" localSheetId="4">#REF!</definedName>
    <definedName name="_45005" localSheetId="5">#REF!</definedName>
    <definedName name="_45005">#REF!</definedName>
    <definedName name="_45010" localSheetId="7">#REF!</definedName>
    <definedName name="_45010" localSheetId="6">#REF!</definedName>
    <definedName name="_45010" localSheetId="3">#REF!</definedName>
    <definedName name="_45010" localSheetId="2">#REF!</definedName>
    <definedName name="_45010" localSheetId="4">#REF!</definedName>
    <definedName name="_45010" localSheetId="5">#REF!</definedName>
    <definedName name="_45010">#REF!</definedName>
    <definedName name="_45015" localSheetId="7">#REF!</definedName>
    <definedName name="_45015" localSheetId="6">#REF!</definedName>
    <definedName name="_45015" localSheetId="3">#REF!</definedName>
    <definedName name="_45015" localSheetId="2">#REF!</definedName>
    <definedName name="_45015" localSheetId="4">#REF!</definedName>
    <definedName name="_45015" localSheetId="5">#REF!</definedName>
    <definedName name="_45015">#REF!</definedName>
    <definedName name="_45020" localSheetId="7">#REF!</definedName>
    <definedName name="_45020" localSheetId="6">#REF!</definedName>
    <definedName name="_45020" localSheetId="3">#REF!</definedName>
    <definedName name="_45020" localSheetId="2">#REF!</definedName>
    <definedName name="_45020" localSheetId="4">#REF!</definedName>
    <definedName name="_45020" localSheetId="5">#REF!</definedName>
    <definedName name="_45020">#REF!</definedName>
    <definedName name="_45025" localSheetId="7">#REF!</definedName>
    <definedName name="_45025" localSheetId="6">#REF!</definedName>
    <definedName name="_45025" localSheetId="3">#REF!</definedName>
    <definedName name="_45025" localSheetId="2">#REF!</definedName>
    <definedName name="_45025" localSheetId="4">#REF!</definedName>
    <definedName name="_45025" localSheetId="5">#REF!</definedName>
    <definedName name="_45025">#REF!</definedName>
    <definedName name="_45030" localSheetId="7">#REF!</definedName>
    <definedName name="_45030" localSheetId="6">#REF!</definedName>
    <definedName name="_45030" localSheetId="3">#REF!</definedName>
    <definedName name="_45030" localSheetId="2">#REF!</definedName>
    <definedName name="_45030" localSheetId="4">#REF!</definedName>
    <definedName name="_45030" localSheetId="5">#REF!</definedName>
    <definedName name="_45030">#REF!</definedName>
    <definedName name="_45035" localSheetId="7">#REF!</definedName>
    <definedName name="_45035" localSheetId="6">#REF!</definedName>
    <definedName name="_45035" localSheetId="3">#REF!</definedName>
    <definedName name="_45035" localSheetId="2">#REF!</definedName>
    <definedName name="_45035" localSheetId="4">#REF!</definedName>
    <definedName name="_45035" localSheetId="5">#REF!</definedName>
    <definedName name="_45035">#REF!</definedName>
    <definedName name="_45040" localSheetId="7">#REF!</definedName>
    <definedName name="_45040" localSheetId="6">#REF!</definedName>
    <definedName name="_45040" localSheetId="3">#REF!</definedName>
    <definedName name="_45040" localSheetId="2">#REF!</definedName>
    <definedName name="_45040" localSheetId="4">#REF!</definedName>
    <definedName name="_45040" localSheetId="5">#REF!</definedName>
    <definedName name="_45040">#REF!</definedName>
    <definedName name="_45045" localSheetId="7">#REF!</definedName>
    <definedName name="_45045" localSheetId="6">#REF!</definedName>
    <definedName name="_45045" localSheetId="3">#REF!</definedName>
    <definedName name="_45045" localSheetId="2">#REF!</definedName>
    <definedName name="_45045" localSheetId="4">#REF!</definedName>
    <definedName name="_45045" localSheetId="5">#REF!</definedName>
    <definedName name="_45045">#REF!</definedName>
    <definedName name="_45050" localSheetId="7">#REF!</definedName>
    <definedName name="_45050" localSheetId="6">#REF!</definedName>
    <definedName name="_45050" localSheetId="3">#REF!</definedName>
    <definedName name="_45050" localSheetId="2">#REF!</definedName>
    <definedName name="_45050" localSheetId="4">#REF!</definedName>
    <definedName name="_45050" localSheetId="5">#REF!</definedName>
    <definedName name="_45050">#REF!</definedName>
    <definedName name="_45055" localSheetId="7">#REF!</definedName>
    <definedName name="_45055" localSheetId="6">#REF!</definedName>
    <definedName name="_45055" localSheetId="3">#REF!</definedName>
    <definedName name="_45055" localSheetId="2">#REF!</definedName>
    <definedName name="_45055" localSheetId="4">#REF!</definedName>
    <definedName name="_45055" localSheetId="5">#REF!</definedName>
    <definedName name="_45055">#REF!</definedName>
    <definedName name="_45060" localSheetId="7">#REF!</definedName>
    <definedName name="_45060" localSheetId="6">#REF!</definedName>
    <definedName name="_45060" localSheetId="3">#REF!</definedName>
    <definedName name="_45060" localSheetId="2">#REF!</definedName>
    <definedName name="_45060" localSheetId="4">#REF!</definedName>
    <definedName name="_45060" localSheetId="5">#REF!</definedName>
    <definedName name="_45060">#REF!</definedName>
    <definedName name="_45065" localSheetId="7">#REF!</definedName>
    <definedName name="_45065" localSheetId="6">#REF!</definedName>
    <definedName name="_45065" localSheetId="3">#REF!</definedName>
    <definedName name="_45065" localSheetId="2">#REF!</definedName>
    <definedName name="_45065" localSheetId="4">#REF!</definedName>
    <definedName name="_45065" localSheetId="5">#REF!</definedName>
    <definedName name="_45065">#REF!</definedName>
    <definedName name="_45070" localSheetId="7">#REF!</definedName>
    <definedName name="_45070" localSheetId="6">#REF!</definedName>
    <definedName name="_45070" localSheetId="3">#REF!</definedName>
    <definedName name="_45070" localSheetId="2">#REF!</definedName>
    <definedName name="_45070" localSheetId="4">#REF!</definedName>
    <definedName name="_45070" localSheetId="5">#REF!</definedName>
    <definedName name="_45070">#REF!</definedName>
    <definedName name="_45075" localSheetId="7">#REF!</definedName>
    <definedName name="_45075" localSheetId="6">#REF!</definedName>
    <definedName name="_45075" localSheetId="3">#REF!</definedName>
    <definedName name="_45075" localSheetId="2">#REF!</definedName>
    <definedName name="_45075" localSheetId="4">#REF!</definedName>
    <definedName name="_45075" localSheetId="5">#REF!</definedName>
    <definedName name="_45075">#REF!</definedName>
    <definedName name="_45080" localSheetId="7">#REF!</definedName>
    <definedName name="_45080" localSheetId="6">#REF!</definedName>
    <definedName name="_45080" localSheetId="3">#REF!</definedName>
    <definedName name="_45080" localSheetId="2">#REF!</definedName>
    <definedName name="_45080" localSheetId="4">#REF!</definedName>
    <definedName name="_45080" localSheetId="5">#REF!</definedName>
    <definedName name="_45080">#REF!</definedName>
    <definedName name="_45085" localSheetId="7">#REF!</definedName>
    <definedName name="_45085" localSheetId="6">#REF!</definedName>
    <definedName name="_45085" localSheetId="3">#REF!</definedName>
    <definedName name="_45085" localSheetId="2">#REF!</definedName>
    <definedName name="_45085" localSheetId="4">#REF!</definedName>
    <definedName name="_45085" localSheetId="5">#REF!</definedName>
    <definedName name="_45085">#REF!</definedName>
    <definedName name="_45090" localSheetId="7">#REF!</definedName>
    <definedName name="_45090" localSheetId="6">#REF!</definedName>
    <definedName name="_45090" localSheetId="3">#REF!</definedName>
    <definedName name="_45090" localSheetId="2">#REF!</definedName>
    <definedName name="_45090" localSheetId="4">#REF!</definedName>
    <definedName name="_45090" localSheetId="5">#REF!</definedName>
    <definedName name="_45090">#REF!</definedName>
    <definedName name="_45095" localSheetId="7">#REF!</definedName>
    <definedName name="_45095" localSheetId="6">#REF!</definedName>
    <definedName name="_45095" localSheetId="3">#REF!</definedName>
    <definedName name="_45095" localSheetId="2">#REF!</definedName>
    <definedName name="_45095" localSheetId="4">#REF!</definedName>
    <definedName name="_45095" localSheetId="5">#REF!</definedName>
    <definedName name="_45095">#REF!</definedName>
    <definedName name="_45100" localSheetId="7">#REF!</definedName>
    <definedName name="_45100" localSheetId="6">#REF!</definedName>
    <definedName name="_45100" localSheetId="3">#REF!</definedName>
    <definedName name="_45100" localSheetId="2">#REF!</definedName>
    <definedName name="_45100" localSheetId="4">#REF!</definedName>
    <definedName name="_45100" localSheetId="5">#REF!</definedName>
    <definedName name="_45100">#REF!</definedName>
    <definedName name="_45105" localSheetId="7">#REF!</definedName>
    <definedName name="_45105" localSheetId="6">#REF!</definedName>
    <definedName name="_45105" localSheetId="3">#REF!</definedName>
    <definedName name="_45105" localSheetId="2">#REF!</definedName>
    <definedName name="_45105" localSheetId="4">#REF!</definedName>
    <definedName name="_45105" localSheetId="5">#REF!</definedName>
    <definedName name="_45105">#REF!</definedName>
    <definedName name="_45110" localSheetId="7">#REF!</definedName>
    <definedName name="_45110" localSheetId="6">#REF!</definedName>
    <definedName name="_45110" localSheetId="3">#REF!</definedName>
    <definedName name="_45110" localSheetId="2">#REF!</definedName>
    <definedName name="_45110" localSheetId="4">#REF!</definedName>
    <definedName name="_45110" localSheetId="5">#REF!</definedName>
    <definedName name="_45110">#REF!</definedName>
    <definedName name="_45115" localSheetId="7">#REF!</definedName>
    <definedName name="_45115" localSheetId="6">#REF!</definedName>
    <definedName name="_45115" localSheetId="3">#REF!</definedName>
    <definedName name="_45115" localSheetId="2">#REF!</definedName>
    <definedName name="_45115" localSheetId="4">#REF!</definedName>
    <definedName name="_45115" localSheetId="5">#REF!</definedName>
    <definedName name="_45115">#REF!</definedName>
    <definedName name="_45120" localSheetId="7">#REF!</definedName>
    <definedName name="_45120" localSheetId="6">#REF!</definedName>
    <definedName name="_45120" localSheetId="3">#REF!</definedName>
    <definedName name="_45120" localSheetId="2">#REF!</definedName>
    <definedName name="_45120" localSheetId="4">#REF!</definedName>
    <definedName name="_45120" localSheetId="5">#REF!</definedName>
    <definedName name="_45120">#REF!</definedName>
    <definedName name="_45125" localSheetId="7">#REF!</definedName>
    <definedName name="_45125" localSheetId="6">#REF!</definedName>
    <definedName name="_45125" localSheetId="3">#REF!</definedName>
    <definedName name="_45125" localSheetId="2">#REF!</definedName>
    <definedName name="_45125" localSheetId="4">#REF!</definedName>
    <definedName name="_45125" localSheetId="5">#REF!</definedName>
    <definedName name="_45125">#REF!</definedName>
    <definedName name="_45210" localSheetId="7">#REF!</definedName>
    <definedName name="_45210" localSheetId="6">#REF!</definedName>
    <definedName name="_45210" localSheetId="3">#REF!</definedName>
    <definedName name="_45210" localSheetId="2">#REF!</definedName>
    <definedName name="_45210" localSheetId="4">#REF!</definedName>
    <definedName name="_45210" localSheetId="5">#REF!</definedName>
    <definedName name="_45210">#REF!</definedName>
    <definedName name="_45215" localSheetId="7">#REF!</definedName>
    <definedName name="_45215" localSheetId="6">#REF!</definedName>
    <definedName name="_45215" localSheetId="3">#REF!</definedName>
    <definedName name="_45215" localSheetId="2">#REF!</definedName>
    <definedName name="_45215" localSheetId="4">#REF!</definedName>
    <definedName name="_45215" localSheetId="5">#REF!</definedName>
    <definedName name="_45215">#REF!</definedName>
    <definedName name="_45220" localSheetId="7">#REF!</definedName>
    <definedName name="_45220" localSheetId="6">#REF!</definedName>
    <definedName name="_45220" localSheetId="3">#REF!</definedName>
    <definedName name="_45220" localSheetId="2">#REF!</definedName>
    <definedName name="_45220" localSheetId="4">#REF!</definedName>
    <definedName name="_45220" localSheetId="5">#REF!</definedName>
    <definedName name="_45220">#REF!</definedName>
    <definedName name="_45225" localSheetId="7">#REF!</definedName>
    <definedName name="_45225" localSheetId="6">#REF!</definedName>
    <definedName name="_45225" localSheetId="3">#REF!</definedName>
    <definedName name="_45225" localSheetId="2">#REF!</definedName>
    <definedName name="_45225" localSheetId="4">#REF!</definedName>
    <definedName name="_45225" localSheetId="5">#REF!</definedName>
    <definedName name="_45225">#REF!</definedName>
    <definedName name="_45230" localSheetId="7">#REF!</definedName>
    <definedName name="_45230" localSheetId="6">#REF!</definedName>
    <definedName name="_45230" localSheetId="3">#REF!</definedName>
    <definedName name="_45230" localSheetId="2">#REF!</definedName>
    <definedName name="_45230" localSheetId="4">#REF!</definedName>
    <definedName name="_45230" localSheetId="5">#REF!</definedName>
    <definedName name="_45230">#REF!</definedName>
    <definedName name="_45235" localSheetId="7">#REF!</definedName>
    <definedName name="_45235" localSheetId="6">#REF!</definedName>
    <definedName name="_45235" localSheetId="3">#REF!</definedName>
    <definedName name="_45235" localSheetId="2">#REF!</definedName>
    <definedName name="_45235" localSheetId="4">#REF!</definedName>
    <definedName name="_45235" localSheetId="5">#REF!</definedName>
    <definedName name="_45235">#REF!</definedName>
    <definedName name="_45240" localSheetId="7">#REF!</definedName>
    <definedName name="_45240" localSheetId="6">#REF!</definedName>
    <definedName name="_45240" localSheetId="3">#REF!</definedName>
    <definedName name="_45240" localSheetId="2">#REF!</definedName>
    <definedName name="_45240" localSheetId="4">#REF!</definedName>
    <definedName name="_45240" localSheetId="5">#REF!</definedName>
    <definedName name="_45240">#REF!</definedName>
    <definedName name="_45245" localSheetId="7">#REF!</definedName>
    <definedName name="_45245" localSheetId="6">#REF!</definedName>
    <definedName name="_45245" localSheetId="3">#REF!</definedName>
    <definedName name="_45245" localSheetId="2">#REF!</definedName>
    <definedName name="_45245" localSheetId="4">#REF!</definedName>
    <definedName name="_45245" localSheetId="5">#REF!</definedName>
    <definedName name="_45245">#REF!</definedName>
    <definedName name="_45250" localSheetId="7">#REF!</definedName>
    <definedName name="_45250" localSheetId="6">#REF!</definedName>
    <definedName name="_45250" localSheetId="3">#REF!</definedName>
    <definedName name="_45250" localSheetId="2">#REF!</definedName>
    <definedName name="_45250" localSheetId="4">#REF!</definedName>
    <definedName name="_45250" localSheetId="5">#REF!</definedName>
    <definedName name="_45250">#REF!</definedName>
    <definedName name="_45255" localSheetId="7">#REF!</definedName>
    <definedName name="_45255" localSheetId="6">#REF!</definedName>
    <definedName name="_45255" localSheetId="3">#REF!</definedName>
    <definedName name="_45255" localSheetId="2">#REF!</definedName>
    <definedName name="_45255" localSheetId="4">#REF!</definedName>
    <definedName name="_45255" localSheetId="5">#REF!</definedName>
    <definedName name="_45255">#REF!</definedName>
    <definedName name="_45260" localSheetId="7">#REF!</definedName>
    <definedName name="_45260" localSheetId="6">#REF!</definedName>
    <definedName name="_45260" localSheetId="3">#REF!</definedName>
    <definedName name="_45260" localSheetId="2">#REF!</definedName>
    <definedName name="_45260" localSheetId="4">#REF!</definedName>
    <definedName name="_45260" localSheetId="5">#REF!</definedName>
    <definedName name="_45260">#REF!</definedName>
    <definedName name="_45265" localSheetId="7">#REF!</definedName>
    <definedName name="_45265" localSheetId="6">#REF!</definedName>
    <definedName name="_45265" localSheetId="3">#REF!</definedName>
    <definedName name="_45265" localSheetId="2">#REF!</definedName>
    <definedName name="_45265" localSheetId="4">#REF!</definedName>
    <definedName name="_45265" localSheetId="5">#REF!</definedName>
    <definedName name="_45265">#REF!</definedName>
    <definedName name="_45270" localSheetId="7">#REF!</definedName>
    <definedName name="_45270" localSheetId="6">#REF!</definedName>
    <definedName name="_45270" localSheetId="3">#REF!</definedName>
    <definedName name="_45270" localSheetId="2">#REF!</definedName>
    <definedName name="_45270" localSheetId="4">#REF!</definedName>
    <definedName name="_45270" localSheetId="5">#REF!</definedName>
    <definedName name="_45270">#REF!</definedName>
    <definedName name="_45275" localSheetId="7">#REF!</definedName>
    <definedName name="_45275" localSheetId="6">#REF!</definedName>
    <definedName name="_45275" localSheetId="3">#REF!</definedName>
    <definedName name="_45275" localSheetId="2">#REF!</definedName>
    <definedName name="_45275" localSheetId="4">#REF!</definedName>
    <definedName name="_45275" localSheetId="5">#REF!</definedName>
    <definedName name="_45275">#REF!</definedName>
    <definedName name="_45280" localSheetId="7">#REF!</definedName>
    <definedName name="_45280" localSheetId="6">#REF!</definedName>
    <definedName name="_45280" localSheetId="3">#REF!</definedName>
    <definedName name="_45280" localSheetId="2">#REF!</definedName>
    <definedName name="_45280" localSheetId="4">#REF!</definedName>
    <definedName name="_45280" localSheetId="5">#REF!</definedName>
    <definedName name="_45280">#REF!</definedName>
    <definedName name="_45285" localSheetId="7">#REF!</definedName>
    <definedName name="_45285" localSheetId="6">#REF!</definedName>
    <definedName name="_45285" localSheetId="3">#REF!</definedName>
    <definedName name="_45285" localSheetId="2">#REF!</definedName>
    <definedName name="_45285" localSheetId="4">#REF!</definedName>
    <definedName name="_45285" localSheetId="5">#REF!</definedName>
    <definedName name="_45285">#REF!</definedName>
    <definedName name="_45290" localSheetId="7">#REF!</definedName>
    <definedName name="_45290" localSheetId="6">#REF!</definedName>
    <definedName name="_45290" localSheetId="3">#REF!</definedName>
    <definedName name="_45290" localSheetId="2">#REF!</definedName>
    <definedName name="_45290" localSheetId="4">#REF!</definedName>
    <definedName name="_45290" localSheetId="5">#REF!</definedName>
    <definedName name="_45290">#REF!</definedName>
    <definedName name="_45295" localSheetId="7">#REF!</definedName>
    <definedName name="_45295" localSheetId="6">#REF!</definedName>
    <definedName name="_45295" localSheetId="3">#REF!</definedName>
    <definedName name="_45295" localSheetId="2">#REF!</definedName>
    <definedName name="_45295" localSheetId="4">#REF!</definedName>
    <definedName name="_45295" localSheetId="5">#REF!</definedName>
    <definedName name="_45295">#REF!</definedName>
    <definedName name="_45300" localSheetId="7">#REF!</definedName>
    <definedName name="_45300" localSheetId="6">#REF!</definedName>
    <definedName name="_45300" localSheetId="3">#REF!</definedName>
    <definedName name="_45300" localSheetId="2">#REF!</definedName>
    <definedName name="_45300" localSheetId="4">#REF!</definedName>
    <definedName name="_45300" localSheetId="5">#REF!</definedName>
    <definedName name="_45300">#REF!</definedName>
    <definedName name="_45305" localSheetId="7">#REF!</definedName>
    <definedName name="_45305" localSheetId="6">#REF!</definedName>
    <definedName name="_45305" localSheetId="3">#REF!</definedName>
    <definedName name="_45305" localSheetId="2">#REF!</definedName>
    <definedName name="_45305" localSheetId="4">#REF!</definedName>
    <definedName name="_45305" localSheetId="5">#REF!</definedName>
    <definedName name="_45305">#REF!</definedName>
    <definedName name="_45310" localSheetId="7">#REF!</definedName>
    <definedName name="_45310" localSheetId="6">#REF!</definedName>
    <definedName name="_45310" localSheetId="3">#REF!</definedName>
    <definedName name="_45310" localSheetId="2">#REF!</definedName>
    <definedName name="_45310" localSheetId="4">#REF!</definedName>
    <definedName name="_45310" localSheetId="5">#REF!</definedName>
    <definedName name="_45310">#REF!</definedName>
    <definedName name="_45315" localSheetId="7">#REF!</definedName>
    <definedName name="_45315" localSheetId="6">#REF!</definedName>
    <definedName name="_45315" localSheetId="3">#REF!</definedName>
    <definedName name="_45315" localSheetId="2">#REF!</definedName>
    <definedName name="_45315" localSheetId="4">#REF!</definedName>
    <definedName name="_45315" localSheetId="5">#REF!</definedName>
    <definedName name="_45315">#REF!</definedName>
    <definedName name="_45320" localSheetId="7">#REF!</definedName>
    <definedName name="_45320" localSheetId="6">#REF!</definedName>
    <definedName name="_45320" localSheetId="3">#REF!</definedName>
    <definedName name="_45320" localSheetId="2">#REF!</definedName>
    <definedName name="_45320" localSheetId="4">#REF!</definedName>
    <definedName name="_45320" localSheetId="5">#REF!</definedName>
    <definedName name="_45320">#REF!</definedName>
    <definedName name="_45330" localSheetId="7">#REF!</definedName>
    <definedName name="_45330" localSheetId="6">#REF!</definedName>
    <definedName name="_45330" localSheetId="3">#REF!</definedName>
    <definedName name="_45330" localSheetId="2">#REF!</definedName>
    <definedName name="_45330" localSheetId="4">#REF!</definedName>
    <definedName name="_45330" localSheetId="5">#REF!</definedName>
    <definedName name="_45330">#REF!</definedName>
    <definedName name="_45335" localSheetId="7">#REF!</definedName>
    <definedName name="_45335" localSheetId="6">#REF!</definedName>
    <definedName name="_45335" localSheetId="3">#REF!</definedName>
    <definedName name="_45335" localSheetId="2">#REF!</definedName>
    <definedName name="_45335" localSheetId="4">#REF!</definedName>
    <definedName name="_45335" localSheetId="5">#REF!</definedName>
    <definedName name="_45335">#REF!</definedName>
    <definedName name="_45340" localSheetId="7">#REF!</definedName>
    <definedName name="_45340" localSheetId="6">#REF!</definedName>
    <definedName name="_45340" localSheetId="3">#REF!</definedName>
    <definedName name="_45340" localSheetId="2">#REF!</definedName>
    <definedName name="_45340" localSheetId="4">#REF!</definedName>
    <definedName name="_45340" localSheetId="5">#REF!</definedName>
    <definedName name="_45340">#REF!</definedName>
    <definedName name="_45345" localSheetId="7">#REF!</definedName>
    <definedName name="_45345" localSheetId="6">#REF!</definedName>
    <definedName name="_45345" localSheetId="3">#REF!</definedName>
    <definedName name="_45345" localSheetId="2">#REF!</definedName>
    <definedName name="_45345" localSheetId="4">#REF!</definedName>
    <definedName name="_45345" localSheetId="5">#REF!</definedName>
    <definedName name="_45345">#REF!</definedName>
    <definedName name="_45350" localSheetId="7">#REF!</definedName>
    <definedName name="_45350" localSheetId="6">#REF!</definedName>
    <definedName name="_45350" localSheetId="3">#REF!</definedName>
    <definedName name="_45350" localSheetId="2">#REF!</definedName>
    <definedName name="_45350" localSheetId="4">#REF!</definedName>
    <definedName name="_45350" localSheetId="5">#REF!</definedName>
    <definedName name="_45350">#REF!</definedName>
    <definedName name="_45400" localSheetId="7">#REF!</definedName>
    <definedName name="_45400" localSheetId="6">#REF!</definedName>
    <definedName name="_45400" localSheetId="3">#REF!</definedName>
    <definedName name="_45400" localSheetId="2">#REF!</definedName>
    <definedName name="_45400" localSheetId="4">#REF!</definedName>
    <definedName name="_45400" localSheetId="5">#REF!</definedName>
    <definedName name="_45400">#REF!</definedName>
    <definedName name="_46000" localSheetId="7">#REF!</definedName>
    <definedName name="_46000" localSheetId="6">#REF!</definedName>
    <definedName name="_46000" localSheetId="3">#REF!</definedName>
    <definedName name="_46000" localSheetId="2">#REF!</definedName>
    <definedName name="_46000" localSheetId="4">#REF!</definedName>
    <definedName name="_46000" localSheetId="5">#REF!</definedName>
    <definedName name="_46000">#REF!</definedName>
    <definedName name="_46010" localSheetId="7">#REF!</definedName>
    <definedName name="_46010" localSheetId="6">#REF!</definedName>
    <definedName name="_46010" localSheetId="3">#REF!</definedName>
    <definedName name="_46010" localSheetId="2">#REF!</definedName>
    <definedName name="_46010" localSheetId="4">#REF!</definedName>
    <definedName name="_46010" localSheetId="5">#REF!</definedName>
    <definedName name="_46010">#REF!</definedName>
    <definedName name="_46020" localSheetId="7">#REF!</definedName>
    <definedName name="_46020" localSheetId="6">#REF!</definedName>
    <definedName name="_46020" localSheetId="3">#REF!</definedName>
    <definedName name="_46020" localSheetId="2">#REF!</definedName>
    <definedName name="_46020" localSheetId="4">#REF!</definedName>
    <definedName name="_46020" localSheetId="5">#REF!</definedName>
    <definedName name="_46020">#REF!</definedName>
    <definedName name="_46030" localSheetId="7">#REF!</definedName>
    <definedName name="_46030" localSheetId="6">#REF!</definedName>
    <definedName name="_46030" localSheetId="3">#REF!</definedName>
    <definedName name="_46030" localSheetId="2">#REF!</definedName>
    <definedName name="_46030" localSheetId="4">#REF!</definedName>
    <definedName name="_46030" localSheetId="5">#REF!</definedName>
    <definedName name="_46030">#REF!</definedName>
    <definedName name="_46040" localSheetId="7">#REF!</definedName>
    <definedName name="_46040" localSheetId="6">#REF!</definedName>
    <definedName name="_46040" localSheetId="3">#REF!</definedName>
    <definedName name="_46040" localSheetId="2">#REF!</definedName>
    <definedName name="_46040" localSheetId="4">#REF!</definedName>
    <definedName name="_46040" localSheetId="5">#REF!</definedName>
    <definedName name="_46040">#REF!</definedName>
    <definedName name="_46050" localSheetId="7">#REF!</definedName>
    <definedName name="_46050" localSheetId="6">#REF!</definedName>
    <definedName name="_46050" localSheetId="3">#REF!</definedName>
    <definedName name="_46050" localSheetId="2">#REF!</definedName>
    <definedName name="_46050" localSheetId="4">#REF!</definedName>
    <definedName name="_46050" localSheetId="5">#REF!</definedName>
    <definedName name="_46050">#REF!</definedName>
    <definedName name="_46070" localSheetId="7">#REF!</definedName>
    <definedName name="_46070" localSheetId="6">#REF!</definedName>
    <definedName name="_46070" localSheetId="3">#REF!</definedName>
    <definedName name="_46070" localSheetId="2">#REF!</definedName>
    <definedName name="_46070" localSheetId="4">#REF!</definedName>
    <definedName name="_46070" localSheetId="5">#REF!</definedName>
    <definedName name="_46070">#REF!</definedName>
    <definedName name="_46080" localSheetId="7">#REF!</definedName>
    <definedName name="_46080" localSheetId="6">#REF!</definedName>
    <definedName name="_46080" localSheetId="3">#REF!</definedName>
    <definedName name="_46080" localSheetId="2">#REF!</definedName>
    <definedName name="_46080" localSheetId="4">#REF!</definedName>
    <definedName name="_46080" localSheetId="5">#REF!</definedName>
    <definedName name="_46080">#REF!</definedName>
    <definedName name="_46100" localSheetId="7">#REF!</definedName>
    <definedName name="_46100" localSheetId="6">#REF!</definedName>
    <definedName name="_46100" localSheetId="3">#REF!</definedName>
    <definedName name="_46100" localSheetId="2">#REF!</definedName>
    <definedName name="_46100" localSheetId="4">#REF!</definedName>
    <definedName name="_46100" localSheetId="5">#REF!</definedName>
    <definedName name="_46100">#REF!</definedName>
    <definedName name="_53050" localSheetId="7">#REF!</definedName>
    <definedName name="_53050" localSheetId="6">#REF!</definedName>
    <definedName name="_53050" localSheetId="3">#REF!</definedName>
    <definedName name="_53050" localSheetId="2">#REF!</definedName>
    <definedName name="_53050" localSheetId="4">#REF!</definedName>
    <definedName name="_53050" localSheetId="5">#REF!</definedName>
    <definedName name="_53050">#REF!</definedName>
    <definedName name="_65000" localSheetId="7">#REF!</definedName>
    <definedName name="_65000" localSheetId="6">#REF!</definedName>
    <definedName name="_65000" localSheetId="3">#REF!</definedName>
    <definedName name="_65000" localSheetId="2">#REF!</definedName>
    <definedName name="_65000" localSheetId="4">#REF!</definedName>
    <definedName name="_65000" localSheetId="5">#REF!</definedName>
    <definedName name="_65000">#REF!</definedName>
    <definedName name="_Key1" localSheetId="7" hidden="1">#REF!</definedName>
    <definedName name="_Key1" localSheetId="6" hidden="1">#REF!</definedName>
    <definedName name="_Key1" localSheetId="3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7" hidden="1">#REF!</definedName>
    <definedName name="_Sort" localSheetId="1" hidden="1">#REF!</definedName>
    <definedName name="_Sort" localSheetId="6" hidden="1">#REF!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Area" localSheetId="7">DEFENSA!$A$1:$Q$29</definedName>
    <definedName name="_xlnm.Print_Area" localSheetId="1">Distribuição!$A$1:$P$35</definedName>
    <definedName name="_xlnm.Print_Area" localSheetId="6">'DPS 08'!$A$1:$Q$29</definedName>
    <definedName name="_xlnm.Print_Area" localSheetId="3">'Escavação Bueiros'!$A$1:$M$30</definedName>
    <definedName name="_xlnm.Print_Area" localSheetId="0">Pavimentação!$A$1:$N$31</definedName>
    <definedName name="_xlnm.Print_Area" localSheetId="2">Remoção!$A$1:$L$35</definedName>
    <definedName name="_xlnm.Print_Area" localSheetId="4">'STC 03'!$A$1:$Q$29</definedName>
    <definedName name="_xlnm.Print_Area" localSheetId="5">'TSS 01'!$A$1:$Q$28</definedName>
    <definedName name="Banco_dados_IM" localSheetId="7">#REF!</definedName>
    <definedName name="Banco_dados_IM" localSheetId="1">#REF!</definedName>
    <definedName name="Banco_dados_IM" localSheetId="6">#REF!</definedName>
    <definedName name="Banco_dados_IM" localSheetId="3">#REF!</definedName>
    <definedName name="Banco_dados_IM" localSheetId="2">#REF!</definedName>
    <definedName name="Banco_dados_IM" localSheetId="4">#REF!</definedName>
    <definedName name="Banco_dados_IM" localSheetId="5">#REF!</definedName>
    <definedName name="Banco_dados_IM">#REF!</definedName>
    <definedName name="_xlnm.Database" localSheetId="7">#REF!</definedName>
    <definedName name="_xlnm.Database" localSheetId="6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>#REF!</definedName>
    <definedName name="ContraPart1" comment="Contrapartida1: coluna auxiliar para cálculo da contrapartida. É o Total do Investimento descontado cada Item de Investimento em que foi informado algum tipo de C.P. pelo usuário" localSheetId="7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1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6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3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0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2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4">#REF!-SUMIF(#REF!,,#REF!)</definedName>
    <definedName name="ContraPart1" comment="Contrapartida1: coluna auxiliar para cálculo da contrapartida. É o Total do Investimento descontado cada Item de Investimento em que foi informado algum tipo de C.P. pelo usuário" localSheetId="5">#REF!-SUMIF(#REF!,,#REF!)</definedName>
    <definedName name="ContraPart1" comment="Contrapartida1: coluna auxiliar para cálculo da contrapartida. É o Total do Investimento descontado cada Item de Investimento em que foi informado algum tipo de C.P. pelo usuário">#REF!-SUMIF(#REF!,,#REF!)</definedName>
    <definedName name="ContraPart2" comment="Diferença entre a CP Auxiliar menos as contrapartidas informadas pelo usuário (Fin, Física e/ou Outras Fontes)" localSheetId="7">MAX(#REF!-SUM(#REF!),0)</definedName>
    <definedName name="ContraPart2" comment="Diferença entre a CP Auxiliar menos as contrapartidas informadas pelo usuário (Fin, Física e/ou Outras Fontes)" localSheetId="1">MAX(#REF!-SUM(#REF!),0)</definedName>
    <definedName name="ContraPart2" comment="Diferença entre a CP Auxiliar menos as contrapartidas informadas pelo usuário (Fin, Física e/ou Outras Fontes)" localSheetId="6">MAX(#REF!-SUM(#REF!),0)</definedName>
    <definedName name="ContraPart2" comment="Diferença entre a CP Auxiliar menos as contrapartidas informadas pelo usuário (Fin, Física e/ou Outras Fontes)" localSheetId="3">MAX(#REF!-SUM(#REF!),0)</definedName>
    <definedName name="ContraPart2" comment="Diferença entre a CP Auxiliar menos as contrapartidas informadas pelo usuário (Fin, Física e/ou Outras Fontes)" localSheetId="0">MAX(#REF!-SUM(#REF!),0)</definedName>
    <definedName name="ContraPart2" comment="Diferença entre a CP Auxiliar menos as contrapartidas informadas pelo usuário (Fin, Física e/ou Outras Fontes)" localSheetId="2">MAX(#REF!-SUM(#REF!),0)</definedName>
    <definedName name="ContraPart2" comment="Diferença entre a CP Auxiliar menos as contrapartidas informadas pelo usuário (Fin, Física e/ou Outras Fontes)" localSheetId="4">MAX(#REF!-SUM(#REF!),0)</definedName>
    <definedName name="ContraPart2" comment="Diferença entre a CP Auxiliar menos as contrapartidas informadas pelo usuário (Fin, Física e/ou Outras Fontes)" localSheetId="5">MAX(#REF!-SUM(#REF!),0)</definedName>
    <definedName name="ContraPart2" comment="Diferença entre a CP Auxiliar menos as contrapartidas informadas pelo usuário (Fin, Física e/ou Outras Fontes)">MAX(#REF!-SUM(#REF!),0)</definedName>
    <definedName name="Database" localSheetId="7">#REF!</definedName>
    <definedName name="Database" localSheetId="6">#REF!</definedName>
    <definedName name="Database" localSheetId="3">#REF!</definedName>
    <definedName name="Database" localSheetId="2">#REF!</definedName>
    <definedName name="Database" localSheetId="4">#REF!</definedName>
    <definedName name="Database" localSheetId="5">#REF!</definedName>
    <definedName name="Database">#REF!</definedName>
    <definedName name="matriz" localSheetId="7">#REF!</definedName>
    <definedName name="matriz" localSheetId="6">#REF!</definedName>
    <definedName name="matriz" localSheetId="3">#REF!</definedName>
    <definedName name="matriz" localSheetId="2">#REF!</definedName>
    <definedName name="matriz" localSheetId="4">#REF!</definedName>
    <definedName name="matriz" localSheetId="5">#REF!</definedName>
    <definedName name="matriz">#REF!</definedName>
    <definedName name="matriz2" localSheetId="7">#REF!</definedName>
    <definedName name="matriz2" localSheetId="6">#REF!</definedName>
    <definedName name="matriz2" localSheetId="3">#REF!</definedName>
    <definedName name="matriz2" localSheetId="2">#REF!</definedName>
    <definedName name="matriz2" localSheetId="4">#REF!</definedName>
    <definedName name="matriz2" localSheetId="5">#REF!</definedName>
    <definedName name="matriz2">#REF!</definedName>
    <definedName name="Parcial0" comment="Seleção parcial do produto de cada subitem, entre dois macroitens, da respectiva coluna. O subitem da linha do macroitem é calculado e acrescido ao total por outra fórmula." localSheetId="7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1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6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3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0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2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4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 localSheetId="5">OFFSET([0]!ValorTotal0,1,0,MATCH(VLOOKUP("Macroitem",[0]!TabAux,1,FALSE),[0]!TabAux,0)-1,1)</definedName>
    <definedName name="Parcial0" comment="Seleção parcial do produto de cada subitem, entre dois macroitens, da respectiva coluna. O subitem da linha do macroitem é calculado e acrescido ao total por outra fórmula.">OFFSET([0]!ValorTotal0,1,0,MATCH(VLOOKUP("Macroitem",[0]!TabAux,1,FALSE),[0]!TabAux,0)-1,1)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7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1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6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3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0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2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4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 localSheetId="5">OFFSET([0]!ValorTotal1,1,0,MATCH(VLOOKUP("Macroitem",[0]!TabAux,1,FALSE),[0]!TabAux,0)-1,1)</definedName>
    <definedName name="Parcial1" comment="Seleção parcial do produto de cada subitem, entre dois macroitens, da respectiva coluna. O subitem da linha do macroitem é calculado e acrescido ao total por outra fórmula.">OFFSET([0]!ValorTotal1,1,0,MATCH(VLOOKUP("Macroitem",[0]!TabAux,1,FALSE),[0]!TabAux,0)-1,1)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7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1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6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3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0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2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4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 localSheetId="5">OFFSET([0]!ValorTotal2,1,0,MATCH(VLOOKUP("Macroitem",[0]!TabAux,1,FALSE),[0]!TabAux,0)-1,1)</definedName>
    <definedName name="Parcial2" comment="Seleção parcial do produto de cada subitem, entre dois macroitens, da respectiva coluna. O subitem da linha do macroitem é calculado e acrescido ao total por outra fórmula.">OFFSET([0]!ValorTotal2,1,0,MATCH(VLOOKUP("Macroitem",[0]!TabAux,1,FALSE),[0]!TabAux,0)-1,1)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7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1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6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3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0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2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4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 localSheetId="5">OFFSET([0]!ValorTotalAc,1,0,MATCH(VLOOKUP("Macroitem",[0]!TabAux,1,FALSE),[0]!TabAux,0)-1,1)</definedName>
    <definedName name="ParcialAc" comment="Seleção parcial do produto de cada subitem, entre dois macroitens, da respectiva coluna. O subitem da linha do macroitem é calculado e acrescido ao total por outra fórmula.">OFFSET([0]!ValorTotalAc,1,0,MATCH(VLOOKUP("Macroitem",[0]!TabAux,1,FALSE),[0]!TabAux,0)-1,1)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7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1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6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3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0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2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4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 localSheetId="5">OFFSET([0]!ValorTotalPer,1,0,MATCH(VLOOKUP("Macroitem",[0]!TabAux,1,FALSE),[0]!TabAux,0)-1,1)</definedName>
    <definedName name="ParcialPer" comment="Seleção parcial do produto de cada subitem, entre dois macroitens, da respectiva coluna. O subitem da linha do macroitem é calculado e acrescido ao total por outra fórmula.">OFFSET([0]!ValorTotalPer,1,0,MATCH(VLOOKUP("Macroitem",[0]!TabAux,1,FALSE),[0]!TabAux,0)-1,1)</definedName>
    <definedName name="Quantidade1V" comment="Quantidade vigente ou válida até a coluna respectiva" localSheetId="7">IF([0]!ValorQuantidade1="",[0]!ValorQuantidade0,[0]!ValorQuantidade1)</definedName>
    <definedName name="Quantidade1V" comment="Quantidade vigente ou válida até a coluna respectiva" localSheetId="1">IF([0]!ValorQuantidade1="",[0]!ValorQuantidade0,[0]!ValorQuantidade1)</definedName>
    <definedName name="Quantidade1V" comment="Quantidade vigente ou válida até a coluna respectiva" localSheetId="6">IF([0]!ValorQuantidade1="",[0]!ValorQuantidade0,[0]!ValorQuantidade1)</definedName>
    <definedName name="Quantidade1V" comment="Quantidade vigente ou válida até a coluna respectiva" localSheetId="3">IF([0]!ValorQuantidade1="",[0]!ValorQuantidade0,[0]!ValorQuantidade1)</definedName>
    <definedName name="Quantidade1V" comment="Quantidade vigente ou válida até a coluna respectiva" localSheetId="0">IF([0]!ValorQuantidade1="",[0]!ValorQuantidade0,[0]!ValorQuantidade1)</definedName>
    <definedName name="Quantidade1V" comment="Quantidade vigente ou válida até a coluna respectiva" localSheetId="2">IF([0]!ValorQuantidade1="",[0]!ValorQuantidade0,[0]!ValorQuantidade1)</definedName>
    <definedName name="Quantidade1V" comment="Quantidade vigente ou válida até a coluna respectiva" localSheetId="4">IF([0]!ValorQuantidade1="",[0]!ValorQuantidade0,[0]!ValorQuantidade1)</definedName>
    <definedName name="Quantidade1V" comment="Quantidade vigente ou válida até a coluna respectiva" localSheetId="5">IF([0]!ValorQuantidade1="",[0]!ValorQuantidade0,[0]!ValorQuantidade1)</definedName>
    <definedName name="Quantidade1V" comment="Quantidade vigente ou válida até a coluna respectiva">IF([0]!ValorQuantidade1="",[0]!ValorQuantidade0,[0]!ValorQuantidade1)</definedName>
    <definedName name="Quantidade2V" comment="Quantidade vigente ou válida até a coluna respectiva" localSheetId="7">IF([0]!ValorQuantidade2&lt;&gt;"",[0]!ValorQuantidade2,DEFENSA!Quantidade1V)</definedName>
    <definedName name="Quantidade2V" comment="Quantidade vigente ou válida até a coluna respectiva" localSheetId="1">IF([0]!ValorQuantidade2&lt;&gt;"",[0]!ValorQuantidade2,Distribuição!Quantidade1V)</definedName>
    <definedName name="Quantidade2V" comment="Quantidade vigente ou válida até a coluna respectiva" localSheetId="6">IF([0]!ValorQuantidade2&lt;&gt;"",[0]!ValorQuantidade2,'DPS 08'!Quantidade1V)</definedName>
    <definedName name="Quantidade2V" comment="Quantidade vigente ou válida até a coluna respectiva" localSheetId="3">IF([0]!ValorQuantidade2&lt;&gt;"",[0]!ValorQuantidade2,'Escavação Bueiros'!Quantidade1V)</definedName>
    <definedName name="Quantidade2V" comment="Quantidade vigente ou válida até a coluna respectiva" localSheetId="0">IF([0]!ValorQuantidade2&lt;&gt;"",[0]!ValorQuantidade2,Pavimentação!Quantidade1V)</definedName>
    <definedName name="Quantidade2V" comment="Quantidade vigente ou válida até a coluna respectiva" localSheetId="2">IF([0]!ValorQuantidade2&lt;&gt;"",[0]!ValorQuantidade2,Remoção!Quantidade1V)</definedName>
    <definedName name="Quantidade2V" comment="Quantidade vigente ou válida até a coluna respectiva" localSheetId="4">IF([0]!ValorQuantidade2&lt;&gt;"",[0]!ValorQuantidade2,'STC 03'!Quantidade1V)</definedName>
    <definedName name="Quantidade2V" comment="Quantidade vigente ou válida até a coluna respectiva" localSheetId="5">IF([0]!ValorQuantidade2&lt;&gt;"",[0]!ValorQuantidade2,'TSS 01'!Quantidade1V)</definedName>
    <definedName name="Quantidade2V" comment="Quantidade vigente ou válida até a coluna respectiva">IF([0]!ValorQuantidade2&lt;&gt;"",[0]!ValorQuantidade2,[0]!Quantidade1V)</definedName>
    <definedName name="SDA" comment="Seleção parcial do produto de cada subitem, entre dois macroitens, da respectiva coluna. O subitem da linha do macroitem é calculado e acrescido ao total por outra fórmula." localSheetId="7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1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6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3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0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2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4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 localSheetId="5">OFFSET([0]!ValorTotal1,1,0,MATCH(VLOOKUP("Macroitem",[0]!TabAux,1,FALSE),[0]!TabAux,0)-1,1)</definedName>
    <definedName name="SDA" comment="Seleção parcial do produto de cada subitem, entre dois macroitens, da respectiva coluna. O subitem da linha do macroitem é calculado e acrescido ao total por outra fórmula.">OFFSET([0]!ValorTotal1,1,0,MATCH(VLOOKUP("Macroitem",[0]!TabAux,1,FALSE),[0]!TabAux,0)-1,1)</definedName>
    <definedName name="TabCPFin" comment="Tabela auxiliar da contrapartida financeira, colunas automatica e informada" localSheetId="7">#REF!</definedName>
    <definedName name="TabCPFin" comment="Tabela auxiliar da contrapartida financeira, colunas automatica e informada" localSheetId="1">#REF!</definedName>
    <definedName name="TabCPFin" comment="Tabela auxiliar da contrapartida financeira, colunas automatica e informada" localSheetId="6">#REF!</definedName>
    <definedName name="TabCPFin" comment="Tabela auxiliar da contrapartida financeira, colunas automatica e informada" localSheetId="3">#REF!</definedName>
    <definedName name="TabCPFin" comment="Tabela auxiliar da contrapartida financeira, colunas automatica e informada" localSheetId="2">#REF!</definedName>
    <definedName name="TabCPFin" comment="Tabela auxiliar da contrapartida financeira, colunas automatica e informada" localSheetId="4">#REF!</definedName>
    <definedName name="TabCPFin" comment="Tabela auxiliar da contrapartida financeira, colunas automatica e informada" localSheetId="5">#REF!</definedName>
    <definedName name="TabCPFin" comment="Tabela auxiliar da contrapartida financeira, colunas automatica e informada">#REF!</definedName>
    <definedName name="TESTE" localSheetId="7">#REF!*#REF!</definedName>
    <definedName name="TESTE" localSheetId="1">#REF!*#REF!</definedName>
    <definedName name="TESTE" localSheetId="6">#REF!*#REF!</definedName>
    <definedName name="TESTE" localSheetId="3">#REF!*#REF!</definedName>
    <definedName name="TESTE" localSheetId="0">#REF!*#REF!</definedName>
    <definedName name="TESTE" localSheetId="2">#REF!*#REF!</definedName>
    <definedName name="TESTE" localSheetId="4">#REF!*#REF!</definedName>
    <definedName name="TESTE" localSheetId="5">#REF!*#REF!</definedName>
    <definedName name="TESTE">#REF!*#REF!</definedName>
    <definedName name="_xlnm.Print_Titles" localSheetId="7">DEFENSA!$1:$4</definedName>
    <definedName name="_xlnm.Print_Titles" localSheetId="6">'DPS 08'!$1:$4</definedName>
    <definedName name="_xlnm.Print_Titles" localSheetId="0">Pavimentação!$1:$5</definedName>
    <definedName name="_xlnm.Print_Titles" localSheetId="4">'STC 03'!$1:$4</definedName>
    <definedName name="_xlnm.Print_Titles" localSheetId="5">'TSS 01'!$1:$4</definedName>
    <definedName name="Unitario1V" comment="Unitário vigente ou válido até a coluna respectiva" localSheetId="7">IF([0]!ValorUnitario1="",[0]!ValorUnitario0,[0]!ValorUnitario1)</definedName>
    <definedName name="Unitario1V" comment="Unitário vigente ou válido até a coluna respectiva" localSheetId="1">IF([0]!ValorUnitario1="",[0]!ValorUnitario0,[0]!ValorUnitario1)</definedName>
    <definedName name="Unitario1V" comment="Unitário vigente ou válido até a coluna respectiva" localSheetId="6">IF([0]!ValorUnitario1="",[0]!ValorUnitario0,[0]!ValorUnitario1)</definedName>
    <definedName name="Unitario1V" comment="Unitário vigente ou válido até a coluna respectiva" localSheetId="3">IF([0]!ValorUnitario1="",[0]!ValorUnitario0,[0]!ValorUnitario1)</definedName>
    <definedName name="Unitario1V" comment="Unitário vigente ou válido até a coluna respectiva" localSheetId="0">IF([0]!ValorUnitario1="",[0]!ValorUnitario0,[0]!ValorUnitario1)</definedName>
    <definedName name="Unitario1V" comment="Unitário vigente ou válido até a coluna respectiva" localSheetId="2">IF([0]!ValorUnitario1="",[0]!ValorUnitario0,[0]!ValorUnitario1)</definedName>
    <definedName name="Unitario1V" comment="Unitário vigente ou válido até a coluna respectiva" localSheetId="4">IF([0]!ValorUnitario1="",[0]!ValorUnitario0,[0]!ValorUnitario1)</definedName>
    <definedName name="Unitario1V" comment="Unitário vigente ou válido até a coluna respectiva" localSheetId="5">IF([0]!ValorUnitario1="",[0]!ValorUnitario0,[0]!ValorUnitario1)</definedName>
    <definedName name="Unitario1V" comment="Unitário vigente ou válido até a coluna respectiva">IF([0]!ValorUnitario1="",[0]!ValorUnitario0,[0]!ValorUnitario1)</definedName>
    <definedName name="ValorRepasse" localSheetId="7">INDEX(#REF!,ROW())</definedName>
    <definedName name="ValorRepasse" localSheetId="1">INDEX(#REF!,ROW())</definedName>
    <definedName name="ValorRepasse" localSheetId="6">INDEX(#REF!,ROW())</definedName>
    <definedName name="ValorRepasse" localSheetId="3">INDEX(#REF!,ROW())</definedName>
    <definedName name="ValorRepasse" localSheetId="0">INDEX(#REF!,ROW())</definedName>
    <definedName name="ValorRepasse" localSheetId="2">INDEX(#REF!,ROW())</definedName>
    <definedName name="ValorRepasse" localSheetId="4">INDEX(#REF!,ROW())</definedName>
    <definedName name="ValorRepasse" localSheetId="5">INDEX(#REF!,ROW())</definedName>
    <definedName name="ValorRepasse">INDEX(#REF!,ROW())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8" l="1"/>
  <c r="C2" i="28"/>
  <c r="C1" i="28"/>
  <c r="I14" i="27"/>
  <c r="I17" i="27"/>
  <c r="P28" i="29"/>
  <c r="P29" i="29" s="1"/>
  <c r="P5" i="29"/>
  <c r="G5" i="29"/>
  <c r="P4" i="29"/>
  <c r="C3" i="29"/>
  <c r="C2" i="29"/>
  <c r="C1" i="29"/>
  <c r="P7" i="25"/>
  <c r="P6" i="25"/>
  <c r="P5" i="25"/>
  <c r="G7" i="25"/>
  <c r="G6" i="25"/>
  <c r="G5" i="25"/>
  <c r="P6" i="26"/>
  <c r="P5" i="26"/>
  <c r="G17" i="28"/>
  <c r="G22" i="25" s="1"/>
  <c r="P17" i="28"/>
  <c r="P22" i="25" s="1"/>
  <c r="P4" i="28"/>
  <c r="G28" i="29" l="1"/>
  <c r="G28" i="25"/>
  <c r="P28" i="28"/>
  <c r="P28" i="25"/>
  <c r="B3" i="27"/>
  <c r="B2" i="27"/>
  <c r="B1" i="27"/>
  <c r="H30" i="27"/>
  <c r="I30" i="27"/>
  <c r="J30" i="27"/>
  <c r="K30" i="27"/>
  <c r="G30" i="27"/>
  <c r="H17" i="27"/>
  <c r="O17" i="27"/>
  <c r="L17" i="27"/>
  <c r="M17" i="27"/>
  <c r="D17" i="27"/>
  <c r="L16" i="27"/>
  <c r="M16" i="27" s="1"/>
  <c r="D16" i="27"/>
  <c r="K16" i="27" s="1"/>
  <c r="L15" i="27"/>
  <c r="M15" i="27" s="1"/>
  <c r="D15" i="27"/>
  <c r="G15" i="27" s="1"/>
  <c r="L14" i="27"/>
  <c r="M14" i="27" s="1"/>
  <c r="D14" i="27"/>
  <c r="G14" i="27" s="1"/>
  <c r="L13" i="27"/>
  <c r="M13" i="27" s="1"/>
  <c r="D13" i="27"/>
  <c r="K13" i="27" s="1"/>
  <c r="L12" i="27"/>
  <c r="M12" i="27" s="1"/>
  <c r="J12" i="27"/>
  <c r="D12" i="27"/>
  <c r="G12" i="27" s="1"/>
  <c r="L11" i="27"/>
  <c r="M11" i="27" s="1"/>
  <c r="J11" i="27"/>
  <c r="G11" i="27"/>
  <c r="I11" i="27" s="1"/>
  <c r="L10" i="27"/>
  <c r="M10" i="27" s="1"/>
  <c r="J10" i="27"/>
  <c r="G10" i="27"/>
  <c r="I10" i="27" s="1"/>
  <c r="L9" i="27"/>
  <c r="M9" i="27" s="1"/>
  <c r="J9" i="27"/>
  <c r="G9" i="27"/>
  <c r="L8" i="27"/>
  <c r="M8" i="27" s="1"/>
  <c r="J8" i="27"/>
  <c r="G8" i="27"/>
  <c r="I8" i="27" s="1"/>
  <c r="L7" i="27"/>
  <c r="M7" i="27" s="1"/>
  <c r="J7" i="27"/>
  <c r="G7" i="27"/>
  <c r="I7" i="27" s="1"/>
  <c r="L6" i="27"/>
  <c r="M6" i="27" s="1"/>
  <c r="J6" i="27"/>
  <c r="G6" i="27"/>
  <c r="A3" i="27"/>
  <c r="A2" i="27"/>
  <c r="A1" i="27"/>
  <c r="P29" i="25" l="1"/>
  <c r="I12" i="27"/>
  <c r="I9" i="27"/>
  <c r="K17" i="27"/>
  <c r="K14" i="27"/>
  <c r="K15" i="27"/>
  <c r="I15" i="27" s="1"/>
  <c r="G16" i="27"/>
  <c r="I16" i="27" s="1"/>
  <c r="G13" i="27"/>
  <c r="I13" i="27" s="1"/>
  <c r="I6" i="27"/>
  <c r="N17" i="18" l="1"/>
  <c r="N18" i="18"/>
  <c r="N19" i="18"/>
  <c r="N20" i="18"/>
  <c r="N21" i="18"/>
  <c r="N16" i="18"/>
  <c r="G7" i="20"/>
  <c r="E7" i="20"/>
  <c r="D7" i="20"/>
  <c r="B7" i="20"/>
  <c r="C3" i="26"/>
  <c r="C2" i="26"/>
  <c r="C1" i="26"/>
  <c r="C3" i="25"/>
  <c r="C2" i="25"/>
  <c r="C1" i="25"/>
  <c r="G10" i="24"/>
  <c r="K10" i="24" s="1"/>
  <c r="J10" i="24" l="1"/>
  <c r="B3" i="24" l="1"/>
  <c r="B2" i="24"/>
  <c r="P4" i="26"/>
  <c r="P4" i="25"/>
  <c r="G9" i="24"/>
  <c r="K9" i="24" s="1"/>
  <c r="G8" i="24"/>
  <c r="K8" i="24" s="1"/>
  <c r="G7" i="24"/>
  <c r="K7" i="24" s="1"/>
  <c r="G28" i="26" l="1"/>
  <c r="P28" i="26"/>
  <c r="K34" i="24"/>
  <c r="J9" i="24"/>
  <c r="J7" i="24"/>
  <c r="J8" i="24"/>
  <c r="P29" i="26" l="1"/>
  <c r="H8" i="20"/>
  <c r="B3" i="20" l="1"/>
  <c r="B2" i="20"/>
  <c r="B1" i="20"/>
  <c r="B1" i="24" l="1"/>
  <c r="G11" i="20" l="1"/>
  <c r="E11" i="20"/>
  <c r="B11" i="20"/>
  <c r="H12" i="20"/>
  <c r="H13" i="20" s="1"/>
  <c r="D11" i="20"/>
  <c r="H15" i="20" l="1"/>
  <c r="H9" i="20"/>
  <c r="K7" i="20" l="1"/>
  <c r="G7" i="18"/>
  <c r="G10" i="18" l="1"/>
  <c r="I10" i="18" s="1"/>
  <c r="G8" i="18"/>
  <c r="G9" i="18" s="1"/>
  <c r="G11" i="18" l="1"/>
  <c r="K9" i="18"/>
  <c r="N9" i="18" s="1"/>
  <c r="I9" i="18"/>
  <c r="K10" i="18"/>
  <c r="N10" i="18" s="1"/>
  <c r="I8" i="18"/>
  <c r="N8" i="18" s="1"/>
  <c r="K8" i="18"/>
  <c r="K11" i="18"/>
  <c r="I11" i="18"/>
  <c r="G12" i="18"/>
  <c r="N11" i="18" l="1"/>
  <c r="G13" i="18"/>
  <c r="I12" i="18"/>
  <c r="N12" i="18" s="1"/>
  <c r="K12" i="18"/>
  <c r="I13" i="18" l="1"/>
  <c r="K13" i="18"/>
  <c r="N13" i="18" s="1"/>
  <c r="K21" i="18" l="1"/>
</calcChain>
</file>

<file path=xl/sharedStrings.xml><?xml version="1.0" encoding="utf-8"?>
<sst xmlns="http://schemas.openxmlformats.org/spreadsheetml/2006/main" count="235" uniqueCount="99">
  <si>
    <t>OBJETO:</t>
  </si>
  <si>
    <t>Localização</t>
  </si>
  <si>
    <t>TOTAL</t>
  </si>
  <si>
    <t xml:space="preserve">ORÇAMENTO: </t>
  </si>
  <si>
    <t>PREFEITURA:</t>
  </si>
  <si>
    <t>+</t>
  </si>
  <si>
    <t>m²</t>
  </si>
  <si>
    <t>m³</t>
  </si>
  <si>
    <t>Estaca Final</t>
  </si>
  <si>
    <t>Estaca Inicial</t>
  </si>
  <si>
    <t>Quantidade</t>
  </si>
  <si>
    <t>Unidade</t>
  </si>
  <si>
    <t>Pavto</t>
  </si>
  <si>
    <t>Volume (m³)</t>
  </si>
  <si>
    <t>Espessura (m)</t>
  </si>
  <si>
    <t>Largura (m)</t>
  </si>
  <si>
    <t>Extensão (m)</t>
  </si>
  <si>
    <t>Discriminação dos Serviços</t>
  </si>
  <si>
    <t>QUANTITATIVOS DE PAVIMENTAÇÃO</t>
  </si>
  <si>
    <t>LOCALIZAÇÃO E DISTRIBUIÇÃO DOS MATERIAIS</t>
  </si>
  <si>
    <t>Tipo</t>
  </si>
  <si>
    <t>%</t>
  </si>
  <si>
    <t>Destino</t>
  </si>
  <si>
    <t>VOLUME</t>
  </si>
  <si>
    <t>DMT</t>
  </si>
  <si>
    <t>CORTE SEÇÃO</t>
  </si>
  <si>
    <t>ATERRO SEÇÃO</t>
  </si>
  <si>
    <t>ATERRO REMOÇÃO</t>
  </si>
  <si>
    <t>COMPACTAÇÃO TOTAL</t>
  </si>
  <si>
    <t>BOTA FORA</t>
  </si>
  <si>
    <t>CORTE REMOÇÃO</t>
  </si>
  <si>
    <t>PISTA</t>
  </si>
  <si>
    <t>Área (m²)</t>
  </si>
  <si>
    <t>BASE DE BRITA GRADUADA SIMPLES</t>
  </si>
  <si>
    <t>IMPRIMAÇÃO COM EMULSÃO ASFÁLTICA PARA IMPRIMAÇÃO (EAI)</t>
  </si>
  <si>
    <t>PINTURA DE LIGAÇÃO COM EMULSÃO ASFÁLTICA RR-2C</t>
  </si>
  <si>
    <t>CONCRETO ASFÁLTICO USINADO A QUENTE COM CAP 50/70</t>
  </si>
  <si>
    <t>REMOÇÃO DE MATERIAL SEM SUPORTE</t>
  </si>
  <si>
    <t>Largura media (m)</t>
  </si>
  <si>
    <t>Altura (m)</t>
  </si>
  <si>
    <t>Area (m²)</t>
  </si>
  <si>
    <t>Lado</t>
  </si>
  <si>
    <t>SARJETAS - STC 03</t>
  </si>
  <si>
    <t>LE</t>
  </si>
  <si>
    <t>LD</t>
  </si>
  <si>
    <t>Sub-Total</t>
  </si>
  <si>
    <t>Total Geral LE+LD</t>
  </si>
  <si>
    <t>DRENO PROFUNDO - DPS 08</t>
  </si>
  <si>
    <t>ESQUERDO</t>
  </si>
  <si>
    <t>DIREITO</t>
  </si>
  <si>
    <t>REGULARIZAÇÃO DO SUBLEITO</t>
  </si>
  <si>
    <t>PAVIMENTAÇÃO ASFÁLTICA</t>
  </si>
  <si>
    <t>CAIXA DE EMPRESTIMO - SEIXO PENEIRADO</t>
  </si>
  <si>
    <t>SUB-BASE DE SEIXO BRUTO</t>
  </si>
  <si>
    <t>PREFEITURA MUNICIPAL DE SIDEROPOLIS/SC</t>
  </si>
  <si>
    <t>RODOVIA MUNICIPAL SID 164 - EXTENSÃO: 954,52m</t>
  </si>
  <si>
    <t>OBS: O FORNECIMENTO DO MATERIAL PARA ATERRO (SEIXO BRUTO) É DE RESPONSABILIDADE DA PREFEITURA.</t>
  </si>
  <si>
    <t>QUANTITATIVOS DE ESCAVAÇÃO DE BUEIROS</t>
  </si>
  <si>
    <t xml:space="preserve">ESCAVAÇÃO DE VALAS </t>
  </si>
  <si>
    <t>DIAMETRO</t>
  </si>
  <si>
    <t>COMP. BUEIRO (m)</t>
  </si>
  <si>
    <t>ALAS (und)</t>
  </si>
  <si>
    <t>COMP. BUEIRO + ALAS (m)</t>
  </si>
  <si>
    <t>LARGURA (m)</t>
  </si>
  <si>
    <t>ALTURA (m)</t>
  </si>
  <si>
    <t>REATERRO (m³)</t>
  </si>
  <si>
    <t>LASTRO DE BRITA (10cm)</t>
  </si>
  <si>
    <t>LASTRO DE RACHAO (60cm)</t>
  </si>
  <si>
    <t>AREA DO TUBO (m²)</t>
  </si>
  <si>
    <t>VOLUME TUBO (m³)</t>
  </si>
  <si>
    <t>comp ala</t>
  </si>
  <si>
    <t>Ø 30</t>
  </si>
  <si>
    <t>Ø 40</t>
  </si>
  <si>
    <t>Ø 50</t>
  </si>
  <si>
    <t>Ø 60</t>
  </si>
  <si>
    <t>Ø 80</t>
  </si>
  <si>
    <t>Ø 100</t>
  </si>
  <si>
    <t>Ø 120</t>
  </si>
  <si>
    <t>BSTC Ø 60</t>
  </si>
  <si>
    <t>BSTC Ø 80</t>
  </si>
  <si>
    <t>BSTC Ø 100</t>
  </si>
  <si>
    <t>BSTC Ø 120</t>
  </si>
  <si>
    <t>CAIXAS COLETORAS COM GRELHA</t>
  </si>
  <si>
    <t>CAIXAS COLETORAS TIPO BOCA DE LOBO</t>
  </si>
  <si>
    <t>CAIXAS DE PASSAGEM - CP 01</t>
  </si>
  <si>
    <t>CAIXAS DE PASSAGEM - CP 02</t>
  </si>
  <si>
    <t>CAIXAS DE PASSAGEM - CP 03</t>
  </si>
  <si>
    <t>CAIXAS DE PASSAGEM - CP 04</t>
  </si>
  <si>
    <t>CAIXA COLETORA DE SARJETA - CCS 01</t>
  </si>
  <si>
    <t>CAIXA COLETORA DE SARJETA - CCS 02</t>
  </si>
  <si>
    <t>CAIXA COLETORA DE SARJETA - CCS 03</t>
  </si>
  <si>
    <t>BSCC 3,0x2,0</t>
  </si>
  <si>
    <t>VOLUME ESCAV. 1ª CAT. (m³)</t>
  </si>
  <si>
    <t>VOLUME ESCAV. 3ª CAT. (m³)</t>
  </si>
  <si>
    <t>TRANSPOSIÇÃO DE SARJETAS</t>
  </si>
  <si>
    <t>TSS 01</t>
  </si>
  <si>
    <t>Sub-Total TSS 01</t>
  </si>
  <si>
    <t>TRANSPOSIÇÃO DE SARJETAS - TSS 01</t>
  </si>
  <si>
    <t>DEFENSA METALICA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</si>
</sst>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00;[Red]\-#,##0.0000"/>
    <numFmt numFmtId="166" formatCode="_(&quot;R$&quot;* #,##0.00_);_(&quot;R$&quot;* \(#,##0.00\);_(&quot;R$&quot;* &quot;-&quot;??_);_(@_)"/>
    <numFmt numFmtId="167" formatCode="_(* #,##0.000_);_(* \(#,##0.000\);_(* &quot;-&quot;??_);_(@_)"/>
    <numFmt numFmtId="168" formatCode="0.000"/>
    <numFmt numFmtId="169" formatCode="0.00\ &quot;KM&quot;"/>
    <numFmt numFmtId="170" formatCode="0.00\ &quot;t/m³&quot;"/>
    <numFmt numFmtId="171" formatCode="_-* #,##0.000_-;\-* #,##0.000_-;_-* &quot;-&quot;???_-;_-@_-"/>
    <numFmt numFmtId="172" formatCode="0.0%"/>
    <numFmt numFmtId="173" formatCode="000.00\ &quot;t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0"/>
      <color indexed="23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50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  <bgColor indexed="24"/>
      </patternFill>
    </fill>
    <fill>
      <patternFill patternType="solid">
        <f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4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" fillId="0" borderId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2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6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21" borderId="1" applyNumberFormat="0" applyAlignment="0" applyProtection="0"/>
    <xf numFmtId="0" fontId="7" fillId="37" borderId="1" applyNumberFormat="0" applyAlignment="0" applyProtection="0"/>
    <xf numFmtId="0" fontId="7" fillId="37" borderId="1" applyNumberFormat="0" applyAlignment="0" applyProtection="0"/>
    <xf numFmtId="0" fontId="7" fillId="37" borderId="1" applyNumberFormat="0" applyAlignment="0" applyProtection="0"/>
    <xf numFmtId="0" fontId="7" fillId="37" borderId="1" applyNumberFormat="0" applyAlignment="0" applyProtection="0"/>
    <xf numFmtId="0" fontId="7" fillId="37" borderId="1" applyNumberFormat="0" applyAlignment="0" applyProtection="0"/>
    <xf numFmtId="0" fontId="7" fillId="37" borderId="1" applyNumberFormat="0" applyAlignment="0" applyProtection="0"/>
    <xf numFmtId="0" fontId="8" fillId="38" borderId="2" applyNumberFormat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8" fillId="40" borderId="2" applyNumberFormat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0" fillId="7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1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0" fillId="7" borderId="1" applyNumberFormat="0" applyAlignment="0" applyProtection="0"/>
    <xf numFmtId="0" fontId="9" fillId="0" borderId="3" applyNumberFormat="0" applyFill="0" applyAlignment="0" applyProtection="0"/>
    <xf numFmtId="44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23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2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3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11" borderId="7" applyNumberFormat="0" applyFont="0" applyAlignment="0" applyProtection="0"/>
    <xf numFmtId="0" fontId="2" fillId="46" borderId="8" applyNumberFormat="0" applyAlignment="0" applyProtection="0"/>
    <xf numFmtId="0" fontId="2" fillId="46" borderId="8" applyNumberFormat="0" applyAlignment="0" applyProtection="0"/>
    <xf numFmtId="0" fontId="2" fillId="46" borderId="8" applyNumberFormat="0" applyAlignment="0" applyProtection="0"/>
    <xf numFmtId="0" fontId="2" fillId="46" borderId="8" applyNumberFormat="0" applyAlignment="0" applyProtection="0"/>
    <xf numFmtId="0" fontId="2" fillId="46" borderId="8" applyNumberFormat="0" applyAlignment="0" applyProtection="0"/>
    <xf numFmtId="0" fontId="2" fillId="46" borderId="8" applyNumberFormat="0" applyAlignment="0" applyProtection="0"/>
    <xf numFmtId="0" fontId="3" fillId="11" borderId="8" applyNumberFormat="0" applyFont="0" applyAlignment="0" applyProtection="0"/>
    <xf numFmtId="0" fontId="17" fillId="21" borderId="9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37" borderId="9" applyNumberFormat="0" applyAlignment="0" applyProtection="0"/>
    <xf numFmtId="0" fontId="17" fillId="37" borderId="9" applyNumberFormat="0" applyAlignment="0" applyProtection="0"/>
    <xf numFmtId="0" fontId="17" fillId="37" borderId="9" applyNumberFormat="0" applyAlignment="0" applyProtection="0"/>
    <xf numFmtId="0" fontId="17" fillId="37" borderId="9" applyNumberFormat="0" applyAlignment="0" applyProtection="0"/>
    <xf numFmtId="0" fontId="17" fillId="37" borderId="9" applyNumberFormat="0" applyAlignment="0" applyProtection="0"/>
    <xf numFmtId="0" fontId="17" fillId="37" borderId="9" applyNumberFormat="0" applyAlignment="0" applyProtection="0"/>
    <xf numFmtId="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9" fillId="0" borderId="0" applyNumberFormat="0" applyFill="0" applyBorder="0" applyAlignment="0" applyProtection="0"/>
    <xf numFmtId="165" fontId="21" fillId="0" borderId="0" applyFill="0" applyBorder="0" applyProtection="0">
      <alignment horizontal="center" textRotation="90"/>
    </xf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65" fontId="22" fillId="0" borderId="0" applyFill="0" applyBorder="0" applyProtection="0">
      <alignment horizontal="center" textRotation="90"/>
    </xf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164" fontId="15" fillId="0" borderId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03">
    <xf numFmtId="0" fontId="0" fillId="0" borderId="0" xfId="0"/>
    <xf numFmtId="0" fontId="2" fillId="0" borderId="0" xfId="236"/>
    <xf numFmtId="0" fontId="25" fillId="0" borderId="17" xfId="236" applyFont="1" applyBorder="1" applyAlignment="1" applyProtection="1">
      <alignment vertical="center"/>
      <protection locked="0"/>
    </xf>
    <xf numFmtId="0" fontId="26" fillId="0" borderId="11" xfId="236" applyFont="1" applyBorder="1" applyAlignment="1">
      <alignment horizontal="left" vertical="center"/>
    </xf>
    <xf numFmtId="0" fontId="26" fillId="0" borderId="11" xfId="236" applyFont="1" applyBorder="1" applyAlignment="1">
      <alignment vertical="center"/>
    </xf>
    <xf numFmtId="0" fontId="2" fillId="0" borderId="0" xfId="236" applyAlignment="1">
      <alignment vertical="center"/>
    </xf>
    <xf numFmtId="0" fontId="25" fillId="0" borderId="18" xfId="236" applyFont="1" applyBorder="1" applyAlignment="1" applyProtection="1">
      <alignment vertical="center"/>
      <protection locked="0"/>
    </xf>
    <xf numFmtId="0" fontId="26" fillId="0" borderId="0" xfId="236" applyFont="1" applyAlignment="1">
      <alignment horizontal="left" vertical="center"/>
    </xf>
    <xf numFmtId="0" fontId="26" fillId="0" borderId="0" xfId="236" applyFont="1" applyAlignment="1" applyProtection="1">
      <alignment vertical="center"/>
      <protection locked="0"/>
    </xf>
    <xf numFmtId="0" fontId="25" fillId="0" borderId="19" xfId="236" applyFont="1" applyBorder="1" applyAlignment="1" applyProtection="1">
      <alignment vertical="center"/>
      <protection locked="0"/>
    </xf>
    <xf numFmtId="0" fontId="26" fillId="0" borderId="20" xfId="236" applyFont="1" applyBorder="1" applyAlignment="1">
      <alignment horizontal="left" vertical="center"/>
    </xf>
    <xf numFmtId="0" fontId="26" fillId="0" borderId="20" xfId="236" applyFont="1" applyBorder="1" applyAlignment="1" applyProtection="1">
      <alignment vertical="center"/>
      <protection locked="0"/>
    </xf>
    <xf numFmtId="0" fontId="24" fillId="0" borderId="0" xfId="236" applyFont="1" applyAlignment="1">
      <alignment vertical="center"/>
    </xf>
    <xf numFmtId="0" fontId="26" fillId="0" borderId="0" xfId="238" applyFont="1" applyAlignment="1">
      <alignment vertical="center"/>
    </xf>
    <xf numFmtId="164" fontId="27" fillId="0" borderId="23" xfId="269" applyFont="1" applyBorder="1" applyAlignment="1">
      <alignment horizontal="center" vertical="center"/>
    </xf>
    <xf numFmtId="0" fontId="26" fillId="0" borderId="23" xfId="238" applyFont="1" applyBorder="1" applyAlignment="1">
      <alignment horizontal="center" vertical="center"/>
    </xf>
    <xf numFmtId="167" fontId="27" fillId="0" borderId="23" xfId="269" applyNumberFormat="1" applyFont="1" applyBorder="1" applyAlignment="1">
      <alignment horizontal="center" vertical="center"/>
    </xf>
    <xf numFmtId="167" fontId="27" fillId="0" borderId="24" xfId="269" applyNumberFormat="1" applyFont="1" applyBorder="1" applyAlignment="1">
      <alignment horizontal="center" vertical="center"/>
    </xf>
    <xf numFmtId="164" fontId="26" fillId="0" borderId="14" xfId="340" applyFont="1" applyBorder="1" applyAlignment="1">
      <alignment vertical="center"/>
    </xf>
    <xf numFmtId="164" fontId="27" fillId="0" borderId="14" xfId="269" applyFont="1" applyBorder="1" applyAlignment="1">
      <alignment horizontal="center" vertical="center"/>
    </xf>
    <xf numFmtId="167" fontId="27" fillId="0" borderId="14" xfId="269" applyNumberFormat="1" applyFont="1" applyBorder="1" applyAlignment="1">
      <alignment horizontal="center" vertical="center"/>
    </xf>
    <xf numFmtId="0" fontId="27" fillId="0" borderId="14" xfId="238" applyFont="1" applyBorder="1" applyAlignment="1">
      <alignment horizontal="center" vertical="center"/>
    </xf>
    <xf numFmtId="167" fontId="27" fillId="0" borderId="33" xfId="269" applyNumberFormat="1" applyFont="1" applyBorder="1" applyAlignment="1">
      <alignment horizontal="center" vertical="center"/>
    </xf>
    <xf numFmtId="0" fontId="25" fillId="0" borderId="34" xfId="238" applyFont="1" applyBorder="1" applyAlignment="1">
      <alignment vertical="center"/>
    </xf>
    <xf numFmtId="0" fontId="25" fillId="0" borderId="12" xfId="238" applyFont="1" applyBorder="1" applyAlignment="1">
      <alignment horizontal="center" vertical="center"/>
    </xf>
    <xf numFmtId="168" fontId="25" fillId="0" borderId="13" xfId="238" applyNumberFormat="1" applyFont="1" applyBorder="1" applyAlignment="1">
      <alignment horizontal="left" vertical="center"/>
    </xf>
    <xf numFmtId="0" fontId="25" fillId="0" borderId="15" xfId="238" applyFont="1" applyBorder="1" applyAlignment="1">
      <alignment vertical="center"/>
    </xf>
    <xf numFmtId="164" fontId="26" fillId="0" borderId="16" xfId="340" applyFont="1" applyBorder="1" applyAlignment="1">
      <alignment vertical="center"/>
    </xf>
    <xf numFmtId="0" fontId="27" fillId="0" borderId="16" xfId="238" applyFont="1" applyBorder="1" applyAlignment="1">
      <alignment horizontal="center" vertical="center"/>
    </xf>
    <xf numFmtId="167" fontId="27" fillId="0" borderId="16" xfId="325" applyNumberFormat="1" applyFont="1" applyFill="1" applyBorder="1" applyAlignment="1">
      <alignment vertical="center"/>
    </xf>
    <xf numFmtId="164" fontId="27" fillId="0" borderId="16" xfId="325" applyFont="1" applyFill="1" applyBorder="1" applyAlignment="1">
      <alignment horizontal="center" vertical="center"/>
    </xf>
    <xf numFmtId="167" fontId="27" fillId="0" borderId="29" xfId="325" applyNumberFormat="1" applyFont="1" applyFill="1" applyBorder="1" applyAlignment="1">
      <alignment horizontal="right" vertical="center"/>
    </xf>
    <xf numFmtId="0" fontId="29" fillId="0" borderId="0" xfId="236" applyFont="1" applyAlignment="1">
      <alignment vertical="center"/>
    </xf>
    <xf numFmtId="0" fontId="25" fillId="0" borderId="0" xfId="236" applyFont="1" applyAlignment="1">
      <alignment horizontal="left" vertical="center"/>
    </xf>
    <xf numFmtId="17" fontId="26" fillId="0" borderId="0" xfId="236" quotePrefix="1" applyNumberFormat="1" applyFont="1" applyAlignment="1" applyProtection="1">
      <alignment vertical="center"/>
      <protection locked="0"/>
    </xf>
    <xf numFmtId="164" fontId="30" fillId="0" borderId="16" xfId="340" applyFont="1" applyBorder="1" applyAlignment="1">
      <alignment vertical="center"/>
    </xf>
    <xf numFmtId="164" fontId="30" fillId="0" borderId="28" xfId="340" applyFont="1" applyBorder="1" applyAlignment="1">
      <alignment vertical="center"/>
    </xf>
    <xf numFmtId="0" fontId="26" fillId="0" borderId="15" xfId="238" applyFont="1" applyBorder="1" applyAlignment="1">
      <alignment vertical="center"/>
    </xf>
    <xf numFmtId="0" fontId="26" fillId="0" borderId="12" xfId="238" applyFont="1" applyBorder="1" applyAlignment="1">
      <alignment horizontal="center" vertical="center"/>
    </xf>
    <xf numFmtId="168" fontId="26" fillId="0" borderId="13" xfId="238" applyNumberFormat="1" applyFont="1" applyBorder="1" applyAlignment="1">
      <alignment horizontal="left" vertical="center"/>
    </xf>
    <xf numFmtId="168" fontId="26" fillId="0" borderId="36" xfId="238" applyNumberFormat="1" applyFont="1" applyBorder="1" applyAlignment="1">
      <alignment horizontal="left" vertical="center"/>
    </xf>
    <xf numFmtId="164" fontId="33" fillId="0" borderId="28" xfId="340" applyFont="1" applyBorder="1" applyAlignment="1">
      <alignment vertical="center"/>
    </xf>
    <xf numFmtId="164" fontId="25" fillId="0" borderId="16" xfId="340" applyFont="1" applyBorder="1" applyAlignment="1">
      <alignment vertical="center"/>
    </xf>
    <xf numFmtId="9" fontId="26" fillId="0" borderId="13" xfId="258" applyFont="1" applyBorder="1" applyAlignment="1">
      <alignment horizontal="center" vertical="center"/>
    </xf>
    <xf numFmtId="43" fontId="26" fillId="0" borderId="15" xfId="238" applyNumberFormat="1" applyFont="1" applyBorder="1" applyAlignment="1">
      <alignment vertical="center"/>
    </xf>
    <xf numFmtId="9" fontId="25" fillId="0" borderId="13" xfId="258" applyFont="1" applyBorder="1" applyAlignment="1">
      <alignment horizontal="center" vertical="center"/>
    </xf>
    <xf numFmtId="164" fontId="27" fillId="0" borderId="28" xfId="340" applyFont="1" applyBorder="1" applyAlignment="1">
      <alignment vertical="center"/>
    </xf>
    <xf numFmtId="164" fontId="27" fillId="0" borderId="16" xfId="340" applyFont="1" applyBorder="1" applyAlignment="1">
      <alignment vertical="center"/>
    </xf>
    <xf numFmtId="0" fontId="27" fillId="0" borderId="23" xfId="238" applyFont="1" applyBorder="1" applyAlignment="1">
      <alignment horizontal="center" vertical="center"/>
    </xf>
    <xf numFmtId="0" fontId="27" fillId="0" borderId="16" xfId="238" applyFont="1" applyBorder="1" applyAlignment="1">
      <alignment vertical="center"/>
    </xf>
    <xf numFmtId="0" fontId="2" fillId="0" borderId="11" xfId="236" applyBorder="1" applyAlignment="1">
      <alignment vertical="center"/>
    </xf>
    <xf numFmtId="0" fontId="2" fillId="0" borderId="20" xfId="236" applyBorder="1" applyAlignment="1">
      <alignment vertical="center"/>
    </xf>
    <xf numFmtId="0" fontId="26" fillId="0" borderId="11" xfId="236" applyFont="1" applyBorder="1" applyAlignment="1" applyProtection="1">
      <alignment vertical="center"/>
      <protection locked="0"/>
    </xf>
    <xf numFmtId="0" fontId="25" fillId="0" borderId="11" xfId="236" applyFont="1" applyBorder="1" applyAlignment="1" applyProtection="1">
      <alignment vertical="center"/>
      <protection locked="0"/>
    </xf>
    <xf numFmtId="0" fontId="2" fillId="0" borderId="41" xfId="236" applyBorder="1" applyAlignment="1">
      <alignment vertical="center"/>
    </xf>
    <xf numFmtId="0" fontId="26" fillId="0" borderId="20" xfId="236" applyFont="1" applyBorder="1" applyAlignment="1" applyProtection="1">
      <alignment horizontal="left" vertical="center"/>
      <protection locked="0"/>
    </xf>
    <xf numFmtId="0" fontId="2" fillId="0" borderId="42" xfId="236" applyBorder="1" applyAlignment="1">
      <alignment vertical="center"/>
    </xf>
    <xf numFmtId="0" fontId="25" fillId="0" borderId="11" xfId="236" applyFont="1" applyBorder="1" applyAlignment="1">
      <alignment horizontal="left" vertical="center"/>
    </xf>
    <xf numFmtId="0" fontId="29" fillId="0" borderId="11" xfId="236" applyFont="1" applyBorder="1" applyAlignment="1">
      <alignment vertical="center"/>
    </xf>
    <xf numFmtId="0" fontId="29" fillId="0" borderId="41" xfId="236" applyFont="1" applyBorder="1" applyAlignment="1">
      <alignment vertical="center"/>
    </xf>
    <xf numFmtId="0" fontId="29" fillId="0" borderId="37" xfId="236" applyFont="1" applyBorder="1" applyAlignment="1">
      <alignment vertical="center"/>
    </xf>
    <xf numFmtId="0" fontId="29" fillId="0" borderId="20" xfId="236" applyFont="1" applyBorder="1" applyAlignment="1">
      <alignment vertical="center"/>
    </xf>
    <xf numFmtId="0" fontId="29" fillId="0" borderId="42" xfId="236" applyFont="1" applyBorder="1" applyAlignment="1">
      <alignment vertical="center"/>
    </xf>
    <xf numFmtId="164" fontId="26" fillId="0" borderId="16" xfId="340" applyFont="1" applyFill="1" applyBorder="1" applyAlignment="1">
      <alignment vertical="center"/>
    </xf>
    <xf numFmtId="0" fontId="34" fillId="0" borderId="0" xfId="236" applyFont="1" applyAlignment="1">
      <alignment horizontal="center"/>
    </xf>
    <xf numFmtId="0" fontId="26" fillId="0" borderId="18" xfId="238" applyFont="1" applyBorder="1" applyAlignment="1">
      <alignment vertical="center"/>
    </xf>
    <xf numFmtId="0" fontId="32" fillId="0" borderId="37" xfId="238" applyFont="1" applyBorder="1" applyAlignment="1">
      <alignment horizontal="right" vertical="center"/>
    </xf>
    <xf numFmtId="164" fontId="26" fillId="0" borderId="26" xfId="340" applyFont="1" applyBorder="1" applyAlignment="1">
      <alignment horizontal="center" vertical="center"/>
    </xf>
    <xf numFmtId="164" fontId="27" fillId="0" borderId="26" xfId="269" applyFont="1" applyBorder="1" applyAlignment="1">
      <alignment horizontal="center" vertical="center"/>
    </xf>
    <xf numFmtId="167" fontId="27" fillId="0" borderId="26" xfId="269" applyNumberFormat="1" applyFont="1" applyBorder="1" applyAlignment="1">
      <alignment horizontal="center" vertical="center"/>
    </xf>
    <xf numFmtId="0" fontId="27" fillId="0" borderId="26" xfId="238" applyFont="1" applyBorder="1" applyAlignment="1">
      <alignment horizontal="center" vertical="center"/>
    </xf>
    <xf numFmtId="167" fontId="27" fillId="0" borderId="27" xfId="269" applyNumberFormat="1" applyFont="1" applyBorder="1" applyAlignment="1">
      <alignment horizontal="center" vertical="center"/>
    </xf>
    <xf numFmtId="0" fontId="34" fillId="0" borderId="0" xfId="236" applyFont="1"/>
    <xf numFmtId="0" fontId="25" fillId="0" borderId="12" xfId="238" applyFont="1" applyBorder="1" applyAlignment="1">
      <alignment vertical="center"/>
    </xf>
    <xf numFmtId="164" fontId="26" fillId="0" borderId="16" xfId="340" applyFont="1" applyBorder="1" applyAlignment="1">
      <alignment horizontal="center" vertical="center"/>
    </xf>
    <xf numFmtId="164" fontId="27" fillId="0" borderId="14" xfId="269" applyFont="1" applyFill="1" applyBorder="1" applyAlignment="1">
      <alignment horizontal="center" vertical="center"/>
    </xf>
    <xf numFmtId="43" fontId="2" fillId="0" borderId="0" xfId="343" applyFont="1"/>
    <xf numFmtId="164" fontId="26" fillId="0" borderId="14" xfId="340" applyFont="1" applyFill="1" applyBorder="1" applyAlignment="1">
      <alignment vertical="center"/>
    </xf>
    <xf numFmtId="0" fontId="26" fillId="0" borderId="34" xfId="238" applyFont="1" applyBorder="1" applyAlignment="1">
      <alignment horizontal="left" vertical="center"/>
    </xf>
    <xf numFmtId="0" fontId="26" fillId="0" borderId="12" xfId="238" applyFont="1" applyBorder="1" applyAlignment="1">
      <alignment horizontal="left" vertical="center"/>
    </xf>
    <xf numFmtId="0" fontId="26" fillId="0" borderId="13" xfId="238" applyFont="1" applyBorder="1" applyAlignment="1">
      <alignment horizontal="left" vertical="center"/>
    </xf>
    <xf numFmtId="167" fontId="27" fillId="0" borderId="14" xfId="269" applyNumberFormat="1" applyFont="1" applyFill="1" applyBorder="1" applyAlignment="1">
      <alignment horizontal="center" vertical="center"/>
    </xf>
    <xf numFmtId="43" fontId="2" fillId="0" borderId="0" xfId="236" applyNumberFormat="1"/>
    <xf numFmtId="170" fontId="27" fillId="0" borderId="16" xfId="238" applyNumberFormat="1" applyFont="1" applyBorder="1" applyAlignment="1">
      <alignment horizontal="center" vertical="center"/>
    </xf>
    <xf numFmtId="0" fontId="2" fillId="0" borderId="34" xfId="236" applyBorder="1"/>
    <xf numFmtId="0" fontId="2" fillId="0" borderId="12" xfId="236" applyBorder="1"/>
    <xf numFmtId="0" fontId="2" fillId="0" borderId="36" xfId="236" applyBorder="1"/>
    <xf numFmtId="0" fontId="2" fillId="0" borderId="18" xfId="236" applyBorder="1"/>
    <xf numFmtId="0" fontId="2" fillId="0" borderId="37" xfId="236" applyBorder="1"/>
    <xf numFmtId="0" fontId="2" fillId="0" borderId="19" xfId="236" applyBorder="1"/>
    <xf numFmtId="0" fontId="2" fillId="0" borderId="20" xfId="236" applyBorder="1"/>
    <xf numFmtId="0" fontId="2" fillId="0" borderId="42" xfId="236" applyBorder="1"/>
    <xf numFmtId="164" fontId="27" fillId="0" borderId="23" xfId="269" applyFont="1" applyBorder="1" applyAlignment="1">
      <alignment horizontal="center" vertical="center" wrapText="1"/>
    </xf>
    <xf numFmtId="0" fontId="27" fillId="0" borderId="18" xfId="232" applyFont="1" applyBorder="1" applyAlignment="1">
      <alignment vertical="center"/>
    </xf>
    <xf numFmtId="0" fontId="27" fillId="0" borderId="0" xfId="232" applyFont="1" applyAlignment="1">
      <alignment vertical="center"/>
    </xf>
    <xf numFmtId="0" fontId="28" fillId="0" borderId="37" xfId="232" applyFont="1" applyBorder="1" applyAlignment="1">
      <alignment horizontal="right" vertical="center"/>
    </xf>
    <xf numFmtId="164" fontId="30" fillId="0" borderId="25" xfId="340" applyFont="1" applyBorder="1" applyAlignment="1">
      <alignment vertical="center"/>
    </xf>
    <xf numFmtId="0" fontId="25" fillId="0" borderId="40" xfId="238" applyFont="1" applyBorder="1" applyAlignment="1">
      <alignment vertical="center"/>
    </xf>
    <xf numFmtId="0" fontId="25" fillId="0" borderId="35" xfId="238" applyFont="1" applyBorder="1" applyAlignment="1">
      <alignment horizontal="center" vertical="center"/>
    </xf>
    <xf numFmtId="168" fontId="25" fillId="0" borderId="35" xfId="238" applyNumberFormat="1" applyFont="1" applyBorder="1" applyAlignment="1">
      <alignment horizontal="left" vertical="center"/>
    </xf>
    <xf numFmtId="164" fontId="26" fillId="0" borderId="26" xfId="340" applyFont="1" applyBorder="1" applyAlignment="1">
      <alignment vertical="center"/>
    </xf>
    <xf numFmtId="164" fontId="30" fillId="0" borderId="26" xfId="340" applyFont="1" applyBorder="1" applyAlignment="1">
      <alignment vertical="center"/>
    </xf>
    <xf numFmtId="164" fontId="30" fillId="0" borderId="26" xfId="340" applyFont="1" applyFill="1" applyBorder="1" applyAlignment="1">
      <alignment vertical="center"/>
    </xf>
    <xf numFmtId="164" fontId="30" fillId="0" borderId="16" xfId="340" applyFont="1" applyFill="1" applyBorder="1" applyAlignment="1">
      <alignment vertical="center"/>
    </xf>
    <xf numFmtId="9" fontId="25" fillId="0" borderId="16" xfId="344" applyFont="1" applyBorder="1" applyAlignment="1">
      <alignment vertical="center"/>
    </xf>
    <xf numFmtId="172" fontId="30" fillId="0" borderId="16" xfId="344" applyNumberFormat="1" applyFont="1" applyBorder="1" applyAlignment="1">
      <alignment vertical="center"/>
    </xf>
    <xf numFmtId="0" fontId="26" fillId="0" borderId="12" xfId="238" applyFont="1" applyBorder="1" applyAlignment="1">
      <alignment vertical="center"/>
    </xf>
    <xf numFmtId="0" fontId="26" fillId="0" borderId="36" xfId="238" applyFont="1" applyBorder="1" applyAlignment="1">
      <alignment vertical="center"/>
    </xf>
    <xf numFmtId="164" fontId="27" fillId="0" borderId="18" xfId="340" applyFont="1" applyBorder="1" applyAlignment="1">
      <alignment vertical="center"/>
    </xf>
    <xf numFmtId="0" fontId="26" fillId="0" borderId="0" xfId="238" applyFont="1" applyAlignment="1">
      <alignment horizontal="center" vertical="center"/>
    </xf>
    <xf numFmtId="168" fontId="26" fillId="0" borderId="0" xfId="238" applyNumberFormat="1" applyFont="1" applyAlignment="1">
      <alignment horizontal="left" vertical="center"/>
    </xf>
    <xf numFmtId="164" fontId="26" fillId="0" borderId="0" xfId="340" applyFont="1" applyBorder="1" applyAlignment="1">
      <alignment vertical="center"/>
    </xf>
    <xf numFmtId="164" fontId="27" fillId="0" borderId="0" xfId="340" applyFont="1" applyBorder="1" applyAlignment="1">
      <alignment vertical="center"/>
    </xf>
    <xf numFmtId="168" fontId="26" fillId="0" borderId="37" xfId="238" applyNumberFormat="1" applyFont="1" applyBorder="1" applyAlignment="1">
      <alignment horizontal="left" vertical="center"/>
    </xf>
    <xf numFmtId="164" fontId="30" fillId="0" borderId="18" xfId="340" applyFont="1" applyBorder="1" applyAlignment="1">
      <alignment vertical="center"/>
    </xf>
    <xf numFmtId="164" fontId="30" fillId="0" borderId="0" xfId="340" applyFont="1" applyBorder="1" applyAlignment="1">
      <alignment vertical="center"/>
    </xf>
    <xf numFmtId="0" fontId="26" fillId="0" borderId="41" xfId="236" applyFont="1" applyBorder="1" applyAlignment="1" applyProtection="1">
      <alignment vertical="center"/>
      <protection locked="0"/>
    </xf>
    <xf numFmtId="0" fontId="24" fillId="0" borderId="37" xfId="236" applyFont="1" applyBorder="1" applyAlignment="1">
      <alignment vertical="center"/>
    </xf>
    <xf numFmtId="0" fontId="26" fillId="0" borderId="42" xfId="236" applyFont="1" applyBorder="1" applyAlignment="1" applyProtection="1">
      <alignment vertical="center"/>
      <protection locked="0"/>
    </xf>
    <xf numFmtId="0" fontId="26" fillId="0" borderId="17" xfId="238" applyFont="1" applyBorder="1" applyAlignment="1">
      <alignment vertical="center"/>
    </xf>
    <xf numFmtId="0" fontId="26" fillId="0" borderId="11" xfId="238" applyFont="1" applyBorder="1" applyAlignment="1">
      <alignment vertical="center"/>
    </xf>
    <xf numFmtId="0" fontId="32" fillId="0" borderId="41" xfId="238" applyFont="1" applyBorder="1" applyAlignment="1">
      <alignment horizontal="right" vertical="center"/>
    </xf>
    <xf numFmtId="164" fontId="27" fillId="0" borderId="22" xfId="269" applyFont="1" applyBorder="1" applyAlignment="1">
      <alignment horizontal="center" vertical="center"/>
    </xf>
    <xf numFmtId="164" fontId="27" fillId="0" borderId="24" xfId="269" applyFont="1" applyBorder="1" applyAlignment="1">
      <alignment horizontal="center" vertical="center"/>
    </xf>
    <xf numFmtId="164" fontId="26" fillId="0" borderId="47" xfId="340" applyFont="1" applyBorder="1" applyAlignment="1">
      <alignment vertical="center"/>
    </xf>
    <xf numFmtId="164" fontId="27" fillId="0" borderId="33" xfId="269" applyFont="1" applyBorder="1" applyAlignment="1">
      <alignment horizontal="center" vertical="center"/>
    </xf>
    <xf numFmtId="0" fontId="29" fillId="0" borderId="34" xfId="0" applyFont="1" applyBorder="1" applyAlignment="1">
      <alignment horizontal="right" vertical="center" wrapText="1"/>
    </xf>
    <xf numFmtId="0" fontId="29" fillId="0" borderId="12" xfId="0" applyFont="1" applyBorder="1" applyAlignment="1">
      <alignment horizontal="center" vertical="center" wrapText="1"/>
    </xf>
    <xf numFmtId="2" fontId="29" fillId="0" borderId="13" xfId="0" applyNumberFormat="1" applyFont="1" applyBorder="1" applyAlignment="1">
      <alignment horizontal="left" vertical="center" wrapText="1"/>
    </xf>
    <xf numFmtId="0" fontId="29" fillId="0" borderId="12" xfId="0" applyFont="1" applyBorder="1" applyAlignment="1">
      <alignment horizontal="right" vertical="center" wrapText="1"/>
    </xf>
    <xf numFmtId="2" fontId="29" fillId="0" borderId="12" xfId="0" applyNumberFormat="1" applyFont="1" applyBorder="1" applyAlignment="1">
      <alignment horizontal="left" vertical="center" wrapText="1"/>
    </xf>
    <xf numFmtId="167" fontId="26" fillId="0" borderId="16" xfId="340" applyNumberFormat="1" applyFont="1" applyBorder="1" applyAlignment="1">
      <alignment horizontal="center" vertical="center"/>
    </xf>
    <xf numFmtId="164" fontId="26" fillId="0" borderId="15" xfId="340" applyFont="1" applyBorder="1" applyAlignment="1">
      <alignment vertical="center"/>
    </xf>
    <xf numFmtId="164" fontId="26" fillId="0" borderId="15" xfId="340" applyFont="1" applyBorder="1" applyAlignment="1">
      <alignment horizontal="center" vertical="center"/>
    </xf>
    <xf numFmtId="164" fontId="27" fillId="0" borderId="29" xfId="269" applyFont="1" applyBorder="1" applyAlignment="1">
      <alignment horizontal="center" vertical="center"/>
    </xf>
    <xf numFmtId="0" fontId="25" fillId="0" borderId="18" xfId="238" applyFont="1" applyBorder="1" applyAlignment="1">
      <alignment vertical="center"/>
    </xf>
    <xf numFmtId="0" fontId="25" fillId="0" borderId="0" xfId="238" applyFont="1" applyAlignment="1">
      <alignment horizontal="center" vertical="center"/>
    </xf>
    <xf numFmtId="168" fontId="25" fillId="0" borderId="0" xfId="238" applyNumberFormat="1" applyFont="1" applyAlignment="1">
      <alignment horizontal="left" vertical="center"/>
    </xf>
    <xf numFmtId="0" fontId="25" fillId="0" borderId="0" xfId="238" applyFont="1" applyAlignment="1">
      <alignment vertical="center"/>
    </xf>
    <xf numFmtId="164" fontId="27" fillId="0" borderId="0" xfId="340" applyFont="1" applyFill="1" applyBorder="1" applyAlignment="1">
      <alignment horizontal="center" vertical="center"/>
    </xf>
    <xf numFmtId="167" fontId="26" fillId="0" borderId="0" xfId="340" applyNumberFormat="1" applyFont="1" applyBorder="1" applyAlignment="1">
      <alignment horizontal="center" vertical="center"/>
    </xf>
    <xf numFmtId="164" fontId="26" fillId="0" borderId="0" xfId="340" applyFont="1" applyBorder="1" applyAlignment="1">
      <alignment horizontal="center" vertical="center"/>
    </xf>
    <xf numFmtId="164" fontId="27" fillId="0" borderId="37" xfId="269" applyFont="1" applyFill="1" applyBorder="1" applyAlignment="1">
      <alignment horizontal="center" vertical="center"/>
    </xf>
    <xf numFmtId="164" fontId="31" fillId="0" borderId="44" xfId="340" applyFont="1" applyFill="1" applyBorder="1" applyAlignment="1">
      <alignment horizontal="center" vertical="center"/>
    </xf>
    <xf numFmtId="164" fontId="27" fillId="0" borderId="45" xfId="269" applyFont="1" applyFill="1" applyBorder="1" applyAlignment="1">
      <alignment horizontal="center" vertical="center"/>
    </xf>
    <xf numFmtId="164" fontId="27" fillId="0" borderId="20" xfId="325" applyFont="1" applyFill="1" applyBorder="1" applyAlignment="1">
      <alignment horizontal="center" vertical="center"/>
    </xf>
    <xf numFmtId="164" fontId="27" fillId="0" borderId="42" xfId="325" applyFont="1" applyFill="1" applyBorder="1" applyAlignment="1">
      <alignment horizontal="center" vertical="center"/>
    </xf>
    <xf numFmtId="0" fontId="35" fillId="0" borderId="0" xfId="232" applyFont="1" applyAlignment="1">
      <alignment vertical="center"/>
    </xf>
    <xf numFmtId="0" fontId="0" fillId="0" borderId="11" xfId="0" applyBorder="1" applyAlignment="1">
      <alignment vertical="center"/>
    </xf>
    <xf numFmtId="0" fontId="2" fillId="0" borderId="11" xfId="346" applyBorder="1" applyAlignment="1">
      <alignment vertical="center"/>
    </xf>
    <xf numFmtId="0" fontId="2" fillId="0" borderId="11" xfId="346" applyBorder="1" applyAlignment="1">
      <alignment vertical="center" wrapText="1"/>
    </xf>
    <xf numFmtId="0" fontId="26" fillId="0" borderId="11" xfId="346" applyFont="1" applyBorder="1" applyAlignment="1" applyProtection="1">
      <alignment vertical="center" wrapText="1"/>
      <protection locked="0"/>
    </xf>
    <xf numFmtId="0" fontId="25" fillId="0" borderId="11" xfId="0" applyFont="1" applyBorder="1" applyAlignment="1" applyProtection="1">
      <alignment vertical="center"/>
      <protection locked="0"/>
    </xf>
    <xf numFmtId="0" fontId="36" fillId="0" borderId="11" xfId="0" applyFont="1" applyBorder="1" applyAlignment="1">
      <alignment vertical="center"/>
    </xf>
    <xf numFmtId="0" fontId="26" fillId="0" borderId="11" xfId="0" applyFont="1" applyBorder="1" applyAlignment="1" applyProtection="1">
      <alignment vertical="center"/>
      <protection locked="0"/>
    </xf>
    <xf numFmtId="0" fontId="0" fillId="0" borderId="41" xfId="0" applyBorder="1" applyAlignment="1">
      <alignment vertical="center"/>
    </xf>
    <xf numFmtId="0" fontId="0" fillId="0" borderId="0" xfId="0" applyAlignment="1">
      <alignment vertical="center"/>
    </xf>
    <xf numFmtId="0" fontId="25" fillId="0" borderId="18" xfId="346" applyFont="1" applyBorder="1" applyAlignment="1" applyProtection="1">
      <alignment vertical="center"/>
      <protection locked="0"/>
    </xf>
    <xf numFmtId="0" fontId="2" fillId="0" borderId="0" xfId="346" applyAlignment="1">
      <alignment vertical="center"/>
    </xf>
    <xf numFmtId="0" fontId="24" fillId="0" borderId="0" xfId="346" applyFont="1" applyAlignment="1">
      <alignment vertical="center"/>
    </xf>
    <xf numFmtId="0" fontId="24" fillId="0" borderId="0" xfId="346" applyFont="1" applyAlignment="1">
      <alignment vertical="center" wrapText="1"/>
    </xf>
    <xf numFmtId="0" fontId="26" fillId="0" borderId="0" xfId="346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26" fillId="0" borderId="0" xfId="0" quotePrefix="1" applyFont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25" fillId="0" borderId="19" xfId="346" applyFont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2" fillId="0" borderId="20" xfId="346" applyBorder="1" applyAlignment="1">
      <alignment vertical="center"/>
    </xf>
    <xf numFmtId="0" fontId="2" fillId="0" borderId="20" xfId="346" applyBorder="1" applyAlignment="1">
      <alignment vertical="center" wrapText="1"/>
    </xf>
    <xf numFmtId="0" fontId="26" fillId="0" borderId="20" xfId="346" applyFont="1" applyBorder="1" applyAlignment="1" applyProtection="1">
      <alignment vertical="center" wrapText="1"/>
      <protection locked="0"/>
    </xf>
    <xf numFmtId="0" fontId="26" fillId="0" borderId="20" xfId="345" applyFont="1" applyBorder="1" applyAlignment="1">
      <alignment vertical="center"/>
    </xf>
    <xf numFmtId="0" fontId="32" fillId="0" borderId="42" xfId="345" applyFont="1" applyBorder="1" applyAlignment="1">
      <alignment horizontal="right"/>
    </xf>
    <xf numFmtId="43" fontId="26" fillId="0" borderId="49" xfId="343" applyFont="1" applyBorder="1" applyAlignment="1">
      <alignment horizontal="center" vertical="center"/>
    </xf>
    <xf numFmtId="164" fontId="27" fillId="0" borderId="50" xfId="269" applyFont="1" applyBorder="1" applyAlignment="1">
      <alignment horizontal="center" vertical="center"/>
    </xf>
    <xf numFmtId="167" fontId="27" fillId="0" borderId="0" xfId="269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7" fontId="27" fillId="0" borderId="0" xfId="269" applyNumberFormat="1" applyFont="1" applyBorder="1" applyAlignment="1">
      <alignment horizontal="right" vertical="center"/>
    </xf>
    <xf numFmtId="0" fontId="26" fillId="0" borderId="18" xfId="345" applyFont="1" applyBorder="1" applyAlignment="1">
      <alignment vertical="center"/>
    </xf>
    <xf numFmtId="0" fontId="26" fillId="0" borderId="0" xfId="345" applyFont="1" applyAlignment="1">
      <alignment horizontal="center" vertical="center"/>
    </xf>
    <xf numFmtId="168" fontId="26" fillId="0" borderId="0" xfId="345" applyNumberFormat="1" applyFont="1" applyAlignment="1">
      <alignment horizontal="left" vertical="center"/>
    </xf>
    <xf numFmtId="0" fontId="26" fillId="0" borderId="0" xfId="345" applyFont="1" applyAlignment="1">
      <alignment vertical="center"/>
    </xf>
    <xf numFmtId="43" fontId="26" fillId="0" borderId="0" xfId="343" applyFont="1" applyBorder="1" applyAlignment="1">
      <alignment vertical="center"/>
    </xf>
    <xf numFmtId="164" fontId="27" fillId="0" borderId="37" xfId="269" applyFont="1" applyBorder="1" applyAlignment="1">
      <alignment horizontal="center" vertical="center"/>
    </xf>
    <xf numFmtId="0" fontId="26" fillId="0" borderId="19" xfId="345" applyFont="1" applyBorder="1" applyAlignment="1">
      <alignment vertical="center"/>
    </xf>
    <xf numFmtId="0" fontId="26" fillId="0" borderId="20" xfId="345" applyFont="1" applyBorder="1" applyAlignment="1">
      <alignment horizontal="center" vertical="center"/>
    </xf>
    <xf numFmtId="168" fontId="26" fillId="0" borderId="20" xfId="345" applyNumberFormat="1" applyFont="1" applyBorder="1" applyAlignment="1">
      <alignment horizontal="left" vertical="center"/>
    </xf>
    <xf numFmtId="43" fontId="26" fillId="0" borderId="20" xfId="343" applyFont="1" applyBorder="1" applyAlignment="1">
      <alignment vertical="center"/>
    </xf>
    <xf numFmtId="164" fontId="27" fillId="0" borderId="42" xfId="269" applyFont="1" applyBorder="1" applyAlignment="1">
      <alignment horizontal="center" vertical="center"/>
    </xf>
    <xf numFmtId="43" fontId="26" fillId="0" borderId="35" xfId="343" applyFont="1" applyBorder="1" applyAlignment="1">
      <alignment vertical="center"/>
    </xf>
    <xf numFmtId="164" fontId="27" fillId="0" borderId="53" xfId="269" applyFont="1" applyBorder="1" applyAlignment="1">
      <alignment horizontal="center" vertical="center"/>
    </xf>
    <xf numFmtId="43" fontId="26" fillId="0" borderId="55" xfId="343" applyFont="1" applyBorder="1" applyAlignment="1">
      <alignment vertical="center"/>
    </xf>
    <xf numFmtId="164" fontId="27" fillId="0" borderId="56" xfId="269" applyFont="1" applyBorder="1" applyAlignment="1">
      <alignment horizontal="center" vertical="center"/>
    </xf>
    <xf numFmtId="167" fontId="27" fillId="0" borderId="20" xfId="269" applyNumberFormat="1" applyFont="1" applyBorder="1" applyAlignment="1">
      <alignment horizontal="right" vertical="center"/>
    </xf>
    <xf numFmtId="43" fontId="25" fillId="0" borderId="55" xfId="343" applyFont="1" applyBorder="1" applyAlignment="1">
      <alignment vertical="center"/>
    </xf>
    <xf numFmtId="164" fontId="26" fillId="0" borderId="14" xfId="340" applyFont="1" applyBorder="1" applyAlignment="1">
      <alignment horizontal="center" vertical="center"/>
    </xf>
    <xf numFmtId="171" fontId="2" fillId="0" borderId="0" xfId="236" applyNumberFormat="1"/>
    <xf numFmtId="0" fontId="26" fillId="0" borderId="0" xfId="236" applyFont="1" applyAlignment="1">
      <alignment vertical="center"/>
    </xf>
    <xf numFmtId="0" fontId="25" fillId="0" borderId="0" xfId="236" applyFont="1" applyAlignment="1" applyProtection="1">
      <alignment vertical="center"/>
      <protection locked="0"/>
    </xf>
    <xf numFmtId="173" fontId="27" fillId="0" borderId="16" xfId="343" applyNumberFormat="1" applyFont="1" applyFill="1" applyBorder="1" applyAlignment="1">
      <alignment vertical="center"/>
    </xf>
    <xf numFmtId="0" fontId="15" fillId="0" borderId="41" xfId="246" applyBorder="1"/>
    <xf numFmtId="0" fontId="15" fillId="0" borderId="37" xfId="246" applyBorder="1"/>
    <xf numFmtId="0" fontId="28" fillId="0" borderId="42" xfId="233" applyFont="1" applyBorder="1" applyAlignment="1">
      <alignment horizontal="right" vertical="center"/>
    </xf>
    <xf numFmtId="0" fontId="27" fillId="0" borderId="21" xfId="233" applyFont="1" applyBorder="1" applyAlignment="1">
      <alignment horizontal="center" vertical="center"/>
    </xf>
    <xf numFmtId="0" fontId="27" fillId="0" borderId="22" xfId="233" applyFont="1" applyBorder="1" applyAlignment="1">
      <alignment horizontal="center" vertical="center" wrapText="1"/>
    </xf>
    <xf numFmtId="0" fontId="27" fillId="0" borderId="23" xfId="233" applyFont="1" applyBorder="1" applyAlignment="1">
      <alignment horizontal="center" vertical="center" wrapText="1"/>
    </xf>
    <xf numFmtId="0" fontId="27" fillId="0" borderId="24" xfId="233" applyFont="1" applyBorder="1" applyAlignment="1">
      <alignment horizontal="center" vertical="center" wrapText="1"/>
    </xf>
    <xf numFmtId="2" fontId="27" fillId="0" borderId="25" xfId="233" applyNumberFormat="1" applyFont="1" applyBorder="1" applyAlignment="1">
      <alignment horizontal="center" vertical="center" wrapText="1"/>
    </xf>
    <xf numFmtId="43" fontId="29" fillId="0" borderId="57" xfId="268" applyNumberFormat="1" applyFont="1" applyFill="1" applyBorder="1" applyAlignment="1">
      <alignment vertical="center"/>
    </xf>
    <xf numFmtId="43" fontId="30" fillId="0" borderId="26" xfId="268" applyNumberFormat="1" applyFont="1" applyBorder="1" applyAlignment="1">
      <alignment vertical="center"/>
    </xf>
    <xf numFmtId="43" fontId="30" fillId="0" borderId="58" xfId="268" applyNumberFormat="1" applyFont="1" applyBorder="1" applyAlignment="1">
      <alignment vertical="center"/>
    </xf>
    <xf numFmtId="43" fontId="30" fillId="0" borderId="27" xfId="268" applyNumberFormat="1" applyFont="1" applyBorder="1" applyAlignment="1">
      <alignment vertical="center"/>
    </xf>
    <xf numFmtId="2" fontId="27" fillId="0" borderId="28" xfId="233" applyNumberFormat="1" applyFont="1" applyBorder="1" applyAlignment="1">
      <alignment horizontal="center" vertical="center" wrapText="1"/>
    </xf>
    <xf numFmtId="43" fontId="29" fillId="0" borderId="13" xfId="268" applyNumberFormat="1" applyFont="1" applyFill="1" applyBorder="1" applyAlignment="1">
      <alignment vertical="center"/>
    </xf>
    <xf numFmtId="43" fontId="30" fillId="0" borderId="16" xfId="268" applyNumberFormat="1" applyFont="1" applyBorder="1" applyAlignment="1">
      <alignment vertical="center"/>
    </xf>
    <xf numFmtId="43" fontId="30" fillId="0" borderId="29" xfId="268" applyNumberFormat="1" applyFont="1" applyBorder="1" applyAlignment="1">
      <alignment vertical="center"/>
    </xf>
    <xf numFmtId="43" fontId="29" fillId="0" borderId="13" xfId="268" applyNumberFormat="1" applyFont="1" applyBorder="1" applyAlignment="1">
      <alignment vertical="center"/>
    </xf>
    <xf numFmtId="43" fontId="27" fillId="0" borderId="16" xfId="268" applyNumberFormat="1" applyFont="1" applyBorder="1" applyAlignment="1">
      <alignment vertical="center"/>
    </xf>
    <xf numFmtId="2" fontId="27" fillId="0" borderId="18" xfId="233" applyNumberFormat="1" applyFont="1" applyBorder="1" applyAlignment="1">
      <alignment horizontal="center" vertical="center" wrapText="1"/>
    </xf>
    <xf numFmtId="43" fontId="29" fillId="0" borderId="0" xfId="268" applyNumberFormat="1" applyFont="1" applyBorder="1" applyAlignment="1">
      <alignment vertical="center"/>
    </xf>
    <xf numFmtId="43" fontId="27" fillId="0" borderId="0" xfId="268" applyNumberFormat="1" applyFont="1" applyBorder="1" applyAlignment="1">
      <alignment vertical="center"/>
    </xf>
    <xf numFmtId="43" fontId="30" fillId="0" borderId="0" xfId="268" applyNumberFormat="1" applyFont="1" applyBorder="1" applyAlignment="1">
      <alignment vertical="center"/>
    </xf>
    <xf numFmtId="43" fontId="30" fillId="0" borderId="37" xfId="268" applyNumberFormat="1" applyFont="1" applyBorder="1" applyAlignment="1">
      <alignment vertical="center"/>
    </xf>
    <xf numFmtId="43" fontId="29" fillId="0" borderId="16" xfId="268" applyNumberFormat="1" applyFont="1" applyBorder="1" applyAlignment="1">
      <alignment vertical="center"/>
    </xf>
    <xf numFmtId="43" fontId="29" fillId="0" borderId="16" xfId="268" applyNumberFormat="1" applyFont="1" applyFill="1" applyBorder="1" applyAlignment="1">
      <alignment vertical="center"/>
    </xf>
    <xf numFmtId="2" fontId="27" fillId="0" borderId="43" xfId="233" applyNumberFormat="1" applyFont="1" applyBorder="1" applyAlignment="1">
      <alignment horizontal="center" vertical="center" wrapText="1"/>
    </xf>
    <xf numFmtId="43" fontId="31" fillId="0" borderId="44" xfId="268" applyNumberFormat="1" applyFont="1" applyBorder="1" applyAlignment="1">
      <alignment vertical="center"/>
    </xf>
    <xf numFmtId="43" fontId="27" fillId="0" borderId="44" xfId="268" applyNumberFormat="1" applyFont="1" applyBorder="1" applyAlignment="1">
      <alignment vertical="center"/>
    </xf>
    <xf numFmtId="43" fontId="27" fillId="0" borderId="45" xfId="268" applyNumberFormat="1" applyFont="1" applyBorder="1" applyAlignment="1">
      <alignment vertical="center"/>
    </xf>
    <xf numFmtId="0" fontId="2" fillId="0" borderId="16" xfId="236" applyBorder="1"/>
    <xf numFmtId="43" fontId="26" fillId="0" borderId="60" xfId="343" applyFont="1" applyBorder="1" applyAlignment="1">
      <alignment horizontal="center" vertical="center"/>
    </xf>
    <xf numFmtId="164" fontId="27" fillId="0" borderId="61" xfId="269" applyFont="1" applyBorder="1" applyAlignment="1">
      <alignment horizontal="center" vertical="center"/>
    </xf>
    <xf numFmtId="0" fontId="29" fillId="0" borderId="15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43" fontId="26" fillId="0" borderId="12" xfId="343" applyFont="1" applyBorder="1" applyAlignment="1">
      <alignment vertical="center"/>
    </xf>
    <xf numFmtId="164" fontId="27" fillId="0" borderId="36" xfId="269" applyFont="1" applyBorder="1" applyAlignment="1">
      <alignment horizontal="center" vertical="center"/>
    </xf>
    <xf numFmtId="164" fontId="26" fillId="0" borderId="12" xfId="343" applyNumberFormat="1" applyFont="1" applyBorder="1" applyAlignment="1">
      <alignment vertical="center"/>
    </xf>
    <xf numFmtId="0" fontId="26" fillId="0" borderId="18" xfId="345" applyFont="1" applyBorder="1" applyAlignment="1">
      <alignment horizontal="center" vertical="center"/>
    </xf>
    <xf numFmtId="164" fontId="26" fillId="0" borderId="0" xfId="343" applyNumberFormat="1" applyFont="1" applyBorder="1" applyAlignment="1">
      <alignment vertical="center"/>
    </xf>
    <xf numFmtId="43" fontId="26" fillId="0" borderId="44" xfId="343" applyFont="1" applyBorder="1" applyAlignment="1">
      <alignment vertical="center"/>
    </xf>
    <xf numFmtId="164" fontId="27" fillId="0" borderId="45" xfId="269" applyFont="1" applyBorder="1" applyAlignment="1">
      <alignment horizontal="center" vertical="center"/>
    </xf>
    <xf numFmtId="43" fontId="25" fillId="0" borderId="44" xfId="343" applyFont="1" applyBorder="1" applyAlignment="1">
      <alignment vertical="center"/>
    </xf>
    <xf numFmtId="168" fontId="26" fillId="0" borderId="0" xfId="345" applyNumberFormat="1" applyFont="1" applyAlignment="1">
      <alignment horizontal="right" vertical="center"/>
    </xf>
    <xf numFmtId="0" fontId="27" fillId="0" borderId="28" xfId="238" applyFont="1" applyBorder="1" applyAlignment="1">
      <alignment vertical="center"/>
    </xf>
    <xf numFmtId="0" fontId="27" fillId="0" borderId="16" xfId="238" applyFont="1" applyBorder="1" applyAlignment="1">
      <alignment vertical="center"/>
    </xf>
    <xf numFmtId="0" fontId="26" fillId="0" borderId="34" xfId="238" applyFont="1" applyBorder="1" applyAlignment="1">
      <alignment horizontal="left" vertical="center"/>
    </xf>
    <xf numFmtId="0" fontId="26" fillId="0" borderId="12" xfId="238" applyFont="1" applyBorder="1" applyAlignment="1">
      <alignment horizontal="left" vertical="center"/>
    </xf>
    <xf numFmtId="0" fontId="26" fillId="0" borderId="13" xfId="238" applyFont="1" applyBorder="1" applyAlignment="1">
      <alignment horizontal="left" vertical="center"/>
    </xf>
    <xf numFmtId="0" fontId="31" fillId="0" borderId="28" xfId="238" applyFont="1" applyBorder="1" applyAlignment="1">
      <alignment horizontal="center" vertical="center"/>
    </xf>
    <xf numFmtId="0" fontId="31" fillId="0" borderId="16" xfId="238" applyFont="1" applyBorder="1" applyAlignment="1">
      <alignment horizontal="center" vertical="center"/>
    </xf>
    <xf numFmtId="0" fontId="26" fillId="0" borderId="0" xfId="236" applyFont="1" applyAlignment="1" applyProtection="1">
      <alignment vertical="center" wrapText="1"/>
      <protection locked="0"/>
    </xf>
    <xf numFmtId="0" fontId="26" fillId="0" borderId="37" xfId="236" applyFont="1" applyBorder="1" applyAlignment="1" applyProtection="1">
      <alignment vertical="center" wrapText="1"/>
      <protection locked="0"/>
    </xf>
    <xf numFmtId="0" fontId="27" fillId="0" borderId="21" xfId="238" applyFont="1" applyBorder="1" applyAlignment="1">
      <alignment horizontal="center" vertical="center"/>
    </xf>
    <xf numFmtId="0" fontId="27" fillId="0" borderId="23" xfId="238" applyFont="1" applyBorder="1" applyAlignment="1">
      <alignment horizontal="center" vertical="center"/>
    </xf>
    <xf numFmtId="0" fontId="26" fillId="0" borderId="25" xfId="238" applyFont="1" applyBorder="1" applyAlignment="1">
      <alignment horizontal="center" vertical="center"/>
    </xf>
    <xf numFmtId="0" fontId="26" fillId="0" borderId="26" xfId="238" applyFont="1" applyBorder="1" applyAlignment="1">
      <alignment horizontal="center" vertical="center"/>
    </xf>
    <xf numFmtId="164" fontId="26" fillId="0" borderId="38" xfId="340" applyFont="1" applyFill="1" applyBorder="1" applyAlignment="1">
      <alignment vertical="center"/>
    </xf>
    <xf numFmtId="164" fontId="26" fillId="0" borderId="11" xfId="340" applyFont="1" applyFill="1" applyBorder="1" applyAlignment="1">
      <alignment vertical="center"/>
    </xf>
    <xf numFmtId="164" fontId="26" fillId="0" borderId="39" xfId="340" applyFont="1" applyFill="1" applyBorder="1" applyAlignment="1">
      <alignment vertical="center"/>
    </xf>
    <xf numFmtId="169" fontId="26" fillId="0" borderId="38" xfId="238" applyNumberFormat="1" applyFont="1" applyBorder="1" applyAlignment="1">
      <alignment horizontal="center" vertical="center"/>
    </xf>
    <xf numFmtId="169" fontId="26" fillId="0" borderId="11" xfId="238" applyNumberFormat="1" applyFont="1" applyBorder="1" applyAlignment="1">
      <alignment horizontal="center" vertical="center"/>
    </xf>
    <xf numFmtId="169" fontId="26" fillId="0" borderId="41" xfId="238" applyNumberFormat="1" applyFont="1" applyBorder="1" applyAlignment="1">
      <alignment horizontal="center" vertical="center"/>
    </xf>
    <xf numFmtId="164" fontId="26" fillId="0" borderId="16" xfId="340" applyFont="1" applyFill="1" applyBorder="1" applyAlignment="1">
      <alignment vertical="center"/>
    </xf>
    <xf numFmtId="169" fontId="26" fillId="0" borderId="15" xfId="238" applyNumberFormat="1" applyFont="1" applyBorder="1" applyAlignment="1">
      <alignment horizontal="center" vertical="center"/>
    </xf>
    <xf numFmtId="169" fontId="26" fillId="0" borderId="12" xfId="238" applyNumberFormat="1" applyFont="1" applyBorder="1" applyAlignment="1">
      <alignment horizontal="center" vertical="center"/>
    </xf>
    <xf numFmtId="169" fontId="26" fillId="0" borderId="36" xfId="238" applyNumberFormat="1" applyFont="1" applyBorder="1" applyAlignment="1">
      <alignment horizontal="center" vertical="center"/>
    </xf>
    <xf numFmtId="0" fontId="27" fillId="0" borderId="25" xfId="232" applyFont="1" applyBorder="1" applyAlignment="1">
      <alignment horizontal="center" vertical="center"/>
    </xf>
    <xf numFmtId="0" fontId="27" fillId="0" borderId="30" xfId="232" applyFont="1" applyBorder="1" applyAlignment="1">
      <alignment horizontal="center" vertical="center"/>
    </xf>
    <xf numFmtId="0" fontId="26" fillId="0" borderId="26" xfId="238" applyFont="1" applyBorder="1" applyAlignment="1">
      <alignment horizontal="center" vertical="center" wrapText="1"/>
    </xf>
    <xf numFmtId="0" fontId="27" fillId="0" borderId="26" xfId="232" applyFont="1" applyBorder="1" applyAlignment="1">
      <alignment horizontal="center" vertical="center"/>
    </xf>
    <xf numFmtId="0" fontId="27" fillId="0" borderId="31" xfId="232" applyFont="1" applyBorder="1" applyAlignment="1">
      <alignment horizontal="center" vertical="center"/>
    </xf>
    <xf numFmtId="0" fontId="26" fillId="0" borderId="27" xfId="238" applyFont="1" applyBorder="1" applyAlignment="1">
      <alignment horizontal="center" vertical="center" wrapText="1"/>
    </xf>
    <xf numFmtId="0" fontId="26" fillId="0" borderId="31" xfId="238" applyFont="1" applyBorder="1" applyAlignment="1">
      <alignment horizontal="center" vertical="center" wrapText="1"/>
    </xf>
    <xf numFmtId="0" fontId="26" fillId="0" borderId="32" xfId="238" applyFont="1" applyBorder="1" applyAlignment="1">
      <alignment horizontal="center" vertical="center" wrapText="1"/>
    </xf>
    <xf numFmtId="0" fontId="26" fillId="0" borderId="46" xfId="238" applyFont="1" applyBorder="1" applyAlignment="1">
      <alignment horizontal="center" vertical="center"/>
    </xf>
    <xf numFmtId="0" fontId="26" fillId="0" borderId="14" xfId="238" applyFont="1" applyBorder="1" applyAlignment="1">
      <alignment horizontal="center" vertical="center"/>
    </xf>
    <xf numFmtId="0" fontId="25" fillId="0" borderId="43" xfId="238" applyFont="1" applyBorder="1" applyAlignment="1">
      <alignment horizontal="center" vertical="center"/>
    </xf>
    <xf numFmtId="0" fontId="25" fillId="0" borderId="44" xfId="238" applyFont="1" applyBorder="1" applyAlignment="1">
      <alignment horizontal="center" vertical="center"/>
    </xf>
    <xf numFmtId="0" fontId="27" fillId="0" borderId="19" xfId="238" applyFont="1" applyBorder="1" applyAlignment="1">
      <alignment vertical="center"/>
    </xf>
    <xf numFmtId="0" fontId="27" fillId="0" borderId="20" xfId="238" applyFont="1" applyBorder="1" applyAlignment="1">
      <alignment vertical="center"/>
    </xf>
    <xf numFmtId="2" fontId="27" fillId="0" borderId="28" xfId="233" applyNumberFormat="1" applyFont="1" applyBorder="1" applyAlignment="1">
      <alignment horizontal="left" vertical="center"/>
    </xf>
    <xf numFmtId="2" fontId="27" fillId="0" borderId="16" xfId="233" applyNumberFormat="1" applyFont="1" applyBorder="1" applyAlignment="1">
      <alignment horizontal="left" vertical="center"/>
    </xf>
    <xf numFmtId="0" fontId="31" fillId="0" borderId="21" xfId="233" applyFont="1" applyBorder="1" applyAlignment="1">
      <alignment horizontal="center" vertical="center"/>
    </xf>
    <xf numFmtId="0" fontId="31" fillId="0" borderId="23" xfId="233" applyFont="1" applyBorder="1" applyAlignment="1">
      <alignment horizontal="center" vertical="center"/>
    </xf>
    <xf numFmtId="0" fontId="31" fillId="0" borderId="24" xfId="233" applyFont="1" applyBorder="1" applyAlignment="1">
      <alignment horizontal="center" vertical="center"/>
    </xf>
    <xf numFmtId="43" fontId="31" fillId="0" borderId="44" xfId="268" applyNumberFormat="1" applyFont="1" applyBorder="1" applyAlignment="1">
      <alignment horizontal="center" vertical="center"/>
    </xf>
    <xf numFmtId="0" fontId="26" fillId="0" borderId="51" xfId="345" applyFont="1" applyBorder="1" applyAlignment="1">
      <alignment horizontal="center" vertical="center"/>
    </xf>
    <xf numFmtId="0" fontId="26" fillId="0" borderId="52" xfId="345" applyFont="1" applyBorder="1" applyAlignment="1">
      <alignment horizontal="center" vertical="center"/>
    </xf>
    <xf numFmtId="0" fontId="26" fillId="0" borderId="54" xfId="345" applyFont="1" applyBorder="1" applyAlignment="1">
      <alignment horizontal="center" vertical="center"/>
    </xf>
    <xf numFmtId="0" fontId="26" fillId="0" borderId="55" xfId="345" applyFont="1" applyBorder="1" applyAlignment="1">
      <alignment horizontal="center" vertical="center"/>
    </xf>
    <xf numFmtId="0" fontId="26" fillId="0" borderId="48" xfId="345" applyFont="1" applyBorder="1" applyAlignment="1">
      <alignment horizontal="center" vertical="center"/>
    </xf>
    <xf numFmtId="0" fontId="26" fillId="0" borderId="49" xfId="345" applyFont="1" applyBorder="1" applyAlignment="1">
      <alignment horizontal="center" vertical="center"/>
    </xf>
    <xf numFmtId="0" fontId="26" fillId="0" borderId="43" xfId="345" applyFont="1" applyBorder="1" applyAlignment="1">
      <alignment horizontal="center" vertical="center"/>
    </xf>
    <xf numFmtId="0" fontId="26" fillId="0" borderId="44" xfId="345" applyFont="1" applyBorder="1" applyAlignment="1">
      <alignment horizontal="center" vertical="center"/>
    </xf>
    <xf numFmtId="0" fontId="25" fillId="0" borderId="43" xfId="345" applyFont="1" applyBorder="1" applyAlignment="1">
      <alignment horizontal="center" vertical="center"/>
    </xf>
    <xf numFmtId="0" fontId="25" fillId="0" borderId="44" xfId="345" applyFont="1" applyBorder="1" applyAlignment="1">
      <alignment horizontal="center" vertical="center"/>
    </xf>
    <xf numFmtId="0" fontId="26" fillId="0" borderId="59" xfId="345" applyFont="1" applyBorder="1" applyAlignment="1">
      <alignment horizontal="center" vertical="center"/>
    </xf>
    <xf numFmtId="0" fontId="26" fillId="0" borderId="60" xfId="345" applyFont="1" applyBorder="1" applyAlignment="1">
      <alignment horizontal="center" vertical="center"/>
    </xf>
    <xf numFmtId="0" fontId="32" fillId="0" borderId="43" xfId="345" applyFont="1" applyBorder="1" applyAlignment="1">
      <alignment horizontal="center" vertical="center"/>
    </xf>
    <xf numFmtId="0" fontId="32" fillId="0" borderId="44" xfId="345" applyFont="1" applyBorder="1" applyAlignment="1">
      <alignment horizontal="center" vertical="center"/>
    </xf>
    <xf numFmtId="0" fontId="32" fillId="0" borderId="45" xfId="345" applyFont="1" applyBorder="1" applyAlignment="1">
      <alignment horizontal="center" vertical="center"/>
    </xf>
    <xf numFmtId="0" fontId="26" fillId="0" borderId="34" xfId="345" applyFont="1" applyBorder="1" applyAlignment="1">
      <alignment horizontal="center" vertical="center"/>
    </xf>
    <xf numFmtId="0" fontId="26" fillId="0" borderId="12" xfId="345" applyFont="1" applyBorder="1" applyAlignment="1">
      <alignment horizontal="center" vertical="center"/>
    </xf>
  </cellXfs>
  <cellStyles count="3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Ênfase1 1" xfId="8" xr:uid="{00000000-0005-0000-0000-000006000000}"/>
    <cellStyle name="20% - Ênfase1 2" xfId="9" xr:uid="{00000000-0005-0000-0000-000007000000}"/>
    <cellStyle name="20% - Ênfase1 3" xfId="10" xr:uid="{00000000-0005-0000-0000-000008000000}"/>
    <cellStyle name="20% - Ênfase1 4" xfId="11" xr:uid="{00000000-0005-0000-0000-000009000000}"/>
    <cellStyle name="20% - Ênfase1 5" xfId="12" xr:uid="{00000000-0005-0000-0000-00000A000000}"/>
    <cellStyle name="20% - Ênfase1 6" xfId="13" xr:uid="{00000000-0005-0000-0000-00000B000000}"/>
    <cellStyle name="20% - Ênfase2 1" xfId="14" xr:uid="{00000000-0005-0000-0000-00000C000000}"/>
    <cellStyle name="20% - Ênfase2 2" xfId="15" xr:uid="{00000000-0005-0000-0000-00000D000000}"/>
    <cellStyle name="20% - Ênfase2 3" xfId="16" xr:uid="{00000000-0005-0000-0000-00000E000000}"/>
    <cellStyle name="20% - Ênfase2 4" xfId="17" xr:uid="{00000000-0005-0000-0000-00000F000000}"/>
    <cellStyle name="20% - Ênfase2 5" xfId="18" xr:uid="{00000000-0005-0000-0000-000010000000}"/>
    <cellStyle name="20% - Ênfase2 6" xfId="19" xr:uid="{00000000-0005-0000-0000-000011000000}"/>
    <cellStyle name="20% - Ênfase3 1" xfId="20" xr:uid="{00000000-0005-0000-0000-000012000000}"/>
    <cellStyle name="20% - Ênfase3 2" xfId="21" xr:uid="{00000000-0005-0000-0000-000013000000}"/>
    <cellStyle name="20% - Ênfase3 3" xfId="22" xr:uid="{00000000-0005-0000-0000-000014000000}"/>
    <cellStyle name="20% - Ênfase3 4" xfId="23" xr:uid="{00000000-0005-0000-0000-000015000000}"/>
    <cellStyle name="20% - Ênfase3 5" xfId="24" xr:uid="{00000000-0005-0000-0000-000016000000}"/>
    <cellStyle name="20% - Ênfase3 6" xfId="25" xr:uid="{00000000-0005-0000-0000-000017000000}"/>
    <cellStyle name="20% - Ênfase4 1" xfId="26" xr:uid="{00000000-0005-0000-0000-000018000000}"/>
    <cellStyle name="20% - Ênfase4 2" xfId="27" xr:uid="{00000000-0005-0000-0000-000019000000}"/>
    <cellStyle name="20% - Ênfase4 3" xfId="28" xr:uid="{00000000-0005-0000-0000-00001A000000}"/>
    <cellStyle name="20% - Ênfase4 4" xfId="29" xr:uid="{00000000-0005-0000-0000-00001B000000}"/>
    <cellStyle name="20% - Ênfase4 5" xfId="30" xr:uid="{00000000-0005-0000-0000-00001C000000}"/>
    <cellStyle name="20% - Ênfase4 6" xfId="31" xr:uid="{00000000-0005-0000-0000-00001D000000}"/>
    <cellStyle name="20% - Ênfase5 1" xfId="32" xr:uid="{00000000-0005-0000-0000-00001E000000}"/>
    <cellStyle name="20% - Ênfase5 2" xfId="33" xr:uid="{00000000-0005-0000-0000-00001F000000}"/>
    <cellStyle name="20% - Ênfase5 3" xfId="34" xr:uid="{00000000-0005-0000-0000-000020000000}"/>
    <cellStyle name="20% - Ênfase5 4" xfId="35" xr:uid="{00000000-0005-0000-0000-000021000000}"/>
    <cellStyle name="20% - Ênfase5 5" xfId="36" xr:uid="{00000000-0005-0000-0000-000022000000}"/>
    <cellStyle name="20% - Ênfase5 6" xfId="37" xr:uid="{00000000-0005-0000-0000-000023000000}"/>
    <cellStyle name="20% - Ênfase6 1" xfId="38" xr:uid="{00000000-0005-0000-0000-000024000000}"/>
    <cellStyle name="20% - Ênfase6 2" xfId="39" xr:uid="{00000000-0005-0000-0000-000025000000}"/>
    <cellStyle name="20% - Ênfase6 3" xfId="40" xr:uid="{00000000-0005-0000-0000-000026000000}"/>
    <cellStyle name="20% - Ênfase6 4" xfId="41" xr:uid="{00000000-0005-0000-0000-000027000000}"/>
    <cellStyle name="20% - Ênfase6 5" xfId="42" xr:uid="{00000000-0005-0000-0000-000028000000}"/>
    <cellStyle name="20% - Ênfase6 6" xfId="43" xr:uid="{00000000-0005-0000-0000-000029000000}"/>
    <cellStyle name="40% - Accent1" xfId="44" xr:uid="{00000000-0005-0000-0000-00002A000000}"/>
    <cellStyle name="40% - Accent2" xfId="45" xr:uid="{00000000-0005-0000-0000-00002B000000}"/>
    <cellStyle name="40% - Accent3" xfId="46" xr:uid="{00000000-0005-0000-0000-00002C000000}"/>
    <cellStyle name="40% - Accent4" xfId="47" xr:uid="{00000000-0005-0000-0000-00002D000000}"/>
    <cellStyle name="40% - Accent5" xfId="48" xr:uid="{00000000-0005-0000-0000-00002E000000}"/>
    <cellStyle name="40% - Accent6" xfId="49" xr:uid="{00000000-0005-0000-0000-00002F000000}"/>
    <cellStyle name="40% - Ênfase1 1" xfId="50" xr:uid="{00000000-0005-0000-0000-000030000000}"/>
    <cellStyle name="40% - Ênfase1 2" xfId="51" xr:uid="{00000000-0005-0000-0000-000031000000}"/>
    <cellStyle name="40% - Ênfase1 3" xfId="52" xr:uid="{00000000-0005-0000-0000-000032000000}"/>
    <cellStyle name="40% - Ênfase1 4" xfId="53" xr:uid="{00000000-0005-0000-0000-000033000000}"/>
    <cellStyle name="40% - Ênfase1 5" xfId="54" xr:uid="{00000000-0005-0000-0000-000034000000}"/>
    <cellStyle name="40% - Ênfase1 6" xfId="55" xr:uid="{00000000-0005-0000-0000-000035000000}"/>
    <cellStyle name="40% - Ênfase2 1" xfId="56" xr:uid="{00000000-0005-0000-0000-000036000000}"/>
    <cellStyle name="40% - Ênfase2 2" xfId="57" xr:uid="{00000000-0005-0000-0000-000037000000}"/>
    <cellStyle name="40% - Ênfase2 3" xfId="58" xr:uid="{00000000-0005-0000-0000-000038000000}"/>
    <cellStyle name="40% - Ênfase2 4" xfId="59" xr:uid="{00000000-0005-0000-0000-000039000000}"/>
    <cellStyle name="40% - Ênfase2 5" xfId="60" xr:uid="{00000000-0005-0000-0000-00003A000000}"/>
    <cellStyle name="40% - Ênfase2 6" xfId="61" xr:uid="{00000000-0005-0000-0000-00003B000000}"/>
    <cellStyle name="40% - Ênfase3 1" xfId="62" xr:uid="{00000000-0005-0000-0000-00003C000000}"/>
    <cellStyle name="40% - Ênfase3 2" xfId="63" xr:uid="{00000000-0005-0000-0000-00003D000000}"/>
    <cellStyle name="40% - Ênfase3 3" xfId="64" xr:uid="{00000000-0005-0000-0000-00003E000000}"/>
    <cellStyle name="40% - Ênfase3 4" xfId="65" xr:uid="{00000000-0005-0000-0000-00003F000000}"/>
    <cellStyle name="40% - Ênfase3 5" xfId="66" xr:uid="{00000000-0005-0000-0000-000040000000}"/>
    <cellStyle name="40% - Ênfase3 6" xfId="67" xr:uid="{00000000-0005-0000-0000-000041000000}"/>
    <cellStyle name="40% - Ênfase4 1" xfId="68" xr:uid="{00000000-0005-0000-0000-000042000000}"/>
    <cellStyle name="40% - Ênfase4 2" xfId="69" xr:uid="{00000000-0005-0000-0000-000043000000}"/>
    <cellStyle name="40% - Ênfase4 3" xfId="70" xr:uid="{00000000-0005-0000-0000-000044000000}"/>
    <cellStyle name="40% - Ênfase4 4" xfId="71" xr:uid="{00000000-0005-0000-0000-000045000000}"/>
    <cellStyle name="40% - Ênfase4 5" xfId="72" xr:uid="{00000000-0005-0000-0000-000046000000}"/>
    <cellStyle name="40% - Ênfase4 6" xfId="73" xr:uid="{00000000-0005-0000-0000-000047000000}"/>
    <cellStyle name="40% - Ênfase5 1" xfId="74" xr:uid="{00000000-0005-0000-0000-000048000000}"/>
    <cellStyle name="40% - Ênfase5 2" xfId="75" xr:uid="{00000000-0005-0000-0000-000049000000}"/>
    <cellStyle name="40% - Ênfase5 3" xfId="76" xr:uid="{00000000-0005-0000-0000-00004A000000}"/>
    <cellStyle name="40% - Ênfase5 4" xfId="77" xr:uid="{00000000-0005-0000-0000-00004B000000}"/>
    <cellStyle name="40% - Ênfase5 5" xfId="78" xr:uid="{00000000-0005-0000-0000-00004C000000}"/>
    <cellStyle name="40% - Ênfase5 6" xfId="79" xr:uid="{00000000-0005-0000-0000-00004D000000}"/>
    <cellStyle name="40% - Ênfase6 1" xfId="80" xr:uid="{00000000-0005-0000-0000-00004E000000}"/>
    <cellStyle name="40% - Ênfase6 2" xfId="81" xr:uid="{00000000-0005-0000-0000-00004F000000}"/>
    <cellStyle name="40% - Ênfase6 3" xfId="82" xr:uid="{00000000-0005-0000-0000-000050000000}"/>
    <cellStyle name="40% - Ênfase6 4" xfId="83" xr:uid="{00000000-0005-0000-0000-000051000000}"/>
    <cellStyle name="40% - Ênfase6 5" xfId="84" xr:uid="{00000000-0005-0000-0000-000052000000}"/>
    <cellStyle name="40% - Ênfase6 6" xfId="85" xr:uid="{00000000-0005-0000-0000-000053000000}"/>
    <cellStyle name="60% - Accent1" xfId="86" xr:uid="{00000000-0005-0000-0000-000054000000}"/>
    <cellStyle name="60% - Accent2" xfId="87" xr:uid="{00000000-0005-0000-0000-000055000000}"/>
    <cellStyle name="60% - Accent3" xfId="88" xr:uid="{00000000-0005-0000-0000-000056000000}"/>
    <cellStyle name="60% - Accent4" xfId="89" xr:uid="{00000000-0005-0000-0000-000057000000}"/>
    <cellStyle name="60% - Accent5" xfId="90" xr:uid="{00000000-0005-0000-0000-000058000000}"/>
    <cellStyle name="60% - Accent6" xfId="91" xr:uid="{00000000-0005-0000-0000-000059000000}"/>
    <cellStyle name="60% - Ênfase1 1" xfId="92" xr:uid="{00000000-0005-0000-0000-00005A000000}"/>
    <cellStyle name="60% - Ênfase1 2" xfId="93" xr:uid="{00000000-0005-0000-0000-00005B000000}"/>
    <cellStyle name="60% - Ênfase1 3" xfId="94" xr:uid="{00000000-0005-0000-0000-00005C000000}"/>
    <cellStyle name="60% - Ênfase1 4" xfId="95" xr:uid="{00000000-0005-0000-0000-00005D000000}"/>
    <cellStyle name="60% - Ênfase1 5" xfId="96" xr:uid="{00000000-0005-0000-0000-00005E000000}"/>
    <cellStyle name="60% - Ênfase1 6" xfId="97" xr:uid="{00000000-0005-0000-0000-00005F000000}"/>
    <cellStyle name="60% - Ênfase2 1" xfId="98" xr:uid="{00000000-0005-0000-0000-000060000000}"/>
    <cellStyle name="60% - Ênfase2 2" xfId="99" xr:uid="{00000000-0005-0000-0000-000061000000}"/>
    <cellStyle name="60% - Ênfase2 3" xfId="100" xr:uid="{00000000-0005-0000-0000-000062000000}"/>
    <cellStyle name="60% - Ênfase2 4" xfId="101" xr:uid="{00000000-0005-0000-0000-000063000000}"/>
    <cellStyle name="60% - Ênfase2 5" xfId="102" xr:uid="{00000000-0005-0000-0000-000064000000}"/>
    <cellStyle name="60% - Ênfase2 6" xfId="103" xr:uid="{00000000-0005-0000-0000-000065000000}"/>
    <cellStyle name="60% - Ênfase3 1" xfId="104" xr:uid="{00000000-0005-0000-0000-000066000000}"/>
    <cellStyle name="60% - Ênfase3 2" xfId="105" xr:uid="{00000000-0005-0000-0000-000067000000}"/>
    <cellStyle name="60% - Ênfase3 3" xfId="106" xr:uid="{00000000-0005-0000-0000-000068000000}"/>
    <cellStyle name="60% - Ênfase3 4" xfId="107" xr:uid="{00000000-0005-0000-0000-000069000000}"/>
    <cellStyle name="60% - Ênfase3 5" xfId="108" xr:uid="{00000000-0005-0000-0000-00006A000000}"/>
    <cellStyle name="60% - Ênfase3 6" xfId="109" xr:uid="{00000000-0005-0000-0000-00006B000000}"/>
    <cellStyle name="60% - Ênfase4 1" xfId="110" xr:uid="{00000000-0005-0000-0000-00006C000000}"/>
    <cellStyle name="60% - Ênfase4 2" xfId="111" xr:uid="{00000000-0005-0000-0000-00006D000000}"/>
    <cellStyle name="60% - Ênfase4 3" xfId="112" xr:uid="{00000000-0005-0000-0000-00006E000000}"/>
    <cellStyle name="60% - Ênfase4 37" xfId="113" xr:uid="{00000000-0005-0000-0000-00006F000000}"/>
    <cellStyle name="60% - Ênfase4 4" xfId="114" xr:uid="{00000000-0005-0000-0000-000070000000}"/>
    <cellStyle name="60% - Ênfase4 5" xfId="115" xr:uid="{00000000-0005-0000-0000-000071000000}"/>
    <cellStyle name="60% - Ênfase4 6" xfId="116" xr:uid="{00000000-0005-0000-0000-000072000000}"/>
    <cellStyle name="60% - Ênfase5 1" xfId="117" xr:uid="{00000000-0005-0000-0000-000073000000}"/>
    <cellStyle name="60% - Ênfase5 2" xfId="118" xr:uid="{00000000-0005-0000-0000-000074000000}"/>
    <cellStyle name="60% - Ênfase5 3" xfId="119" xr:uid="{00000000-0005-0000-0000-000075000000}"/>
    <cellStyle name="60% - Ênfase5 4" xfId="120" xr:uid="{00000000-0005-0000-0000-000076000000}"/>
    <cellStyle name="60% - Ênfase5 5" xfId="121" xr:uid="{00000000-0005-0000-0000-000077000000}"/>
    <cellStyle name="60% - Ênfase5 6" xfId="122" xr:uid="{00000000-0005-0000-0000-000078000000}"/>
    <cellStyle name="60% - Ênfase6 1" xfId="123" xr:uid="{00000000-0005-0000-0000-000079000000}"/>
    <cellStyle name="60% - Ênfase6 2" xfId="124" xr:uid="{00000000-0005-0000-0000-00007A000000}"/>
    <cellStyle name="60% - Ênfase6 3" xfId="125" xr:uid="{00000000-0005-0000-0000-00007B000000}"/>
    <cellStyle name="60% - Ênfase6 4" xfId="126" xr:uid="{00000000-0005-0000-0000-00007C000000}"/>
    <cellStyle name="60% - Ênfase6 5" xfId="127" xr:uid="{00000000-0005-0000-0000-00007D000000}"/>
    <cellStyle name="60% - Ênfase6 6" xfId="128" xr:uid="{00000000-0005-0000-0000-00007E000000}"/>
    <cellStyle name="Accent1" xfId="129" xr:uid="{00000000-0005-0000-0000-00007F000000}"/>
    <cellStyle name="Accent2" xfId="130" xr:uid="{00000000-0005-0000-0000-000080000000}"/>
    <cellStyle name="Accent3" xfId="131" xr:uid="{00000000-0005-0000-0000-000081000000}"/>
    <cellStyle name="Accent4" xfId="132" xr:uid="{00000000-0005-0000-0000-000082000000}"/>
    <cellStyle name="Accent5" xfId="133" xr:uid="{00000000-0005-0000-0000-000083000000}"/>
    <cellStyle name="Accent6" xfId="134" xr:uid="{00000000-0005-0000-0000-000084000000}"/>
    <cellStyle name="Bad" xfId="135" xr:uid="{00000000-0005-0000-0000-000085000000}"/>
    <cellStyle name="Bom 1" xfId="137" xr:uid="{00000000-0005-0000-0000-000086000000}"/>
    <cellStyle name="Bom 2" xfId="138" xr:uid="{00000000-0005-0000-0000-000087000000}"/>
    <cellStyle name="Bom 3" xfId="139" xr:uid="{00000000-0005-0000-0000-000088000000}"/>
    <cellStyle name="Bom 4" xfId="140" xr:uid="{00000000-0005-0000-0000-000089000000}"/>
    <cellStyle name="Bom 5" xfId="141" xr:uid="{00000000-0005-0000-0000-00008A000000}"/>
    <cellStyle name="Bom 6" xfId="142" xr:uid="{00000000-0005-0000-0000-00008B000000}"/>
    <cellStyle name="Bom 7" xfId="136" xr:uid="{00000000-0005-0000-0000-00008C000000}"/>
    <cellStyle name="Calculation" xfId="143" xr:uid="{00000000-0005-0000-0000-00008D000000}"/>
    <cellStyle name="Cálculo 1" xfId="144" xr:uid="{00000000-0005-0000-0000-00008E000000}"/>
    <cellStyle name="Cálculo 2" xfId="145" xr:uid="{00000000-0005-0000-0000-00008F000000}"/>
    <cellStyle name="Cálculo 3" xfId="146" xr:uid="{00000000-0005-0000-0000-000090000000}"/>
    <cellStyle name="Cálculo 4" xfId="147" xr:uid="{00000000-0005-0000-0000-000091000000}"/>
    <cellStyle name="Cálculo 5" xfId="148" xr:uid="{00000000-0005-0000-0000-000092000000}"/>
    <cellStyle name="Cálculo 6" xfId="149" xr:uid="{00000000-0005-0000-0000-000093000000}"/>
    <cellStyle name="Célula de Verificação 1" xfId="151" xr:uid="{00000000-0005-0000-0000-000094000000}"/>
    <cellStyle name="Célula de Verificação 2" xfId="152" xr:uid="{00000000-0005-0000-0000-000095000000}"/>
    <cellStyle name="Célula de Verificação 3" xfId="153" xr:uid="{00000000-0005-0000-0000-000096000000}"/>
    <cellStyle name="Célula de Verificação 4" xfId="154" xr:uid="{00000000-0005-0000-0000-000097000000}"/>
    <cellStyle name="Célula de Verificação 5" xfId="155" xr:uid="{00000000-0005-0000-0000-000098000000}"/>
    <cellStyle name="Célula de Verificação 6" xfId="156" xr:uid="{00000000-0005-0000-0000-000099000000}"/>
    <cellStyle name="Célula de Verificação 7" xfId="150" xr:uid="{00000000-0005-0000-0000-00009A000000}"/>
    <cellStyle name="Célula Vinculada 1" xfId="158" xr:uid="{00000000-0005-0000-0000-00009B000000}"/>
    <cellStyle name="Célula Vinculada 2" xfId="159" xr:uid="{00000000-0005-0000-0000-00009C000000}"/>
    <cellStyle name="Célula Vinculada 3" xfId="160" xr:uid="{00000000-0005-0000-0000-00009D000000}"/>
    <cellStyle name="Célula Vinculada 4" xfId="161" xr:uid="{00000000-0005-0000-0000-00009E000000}"/>
    <cellStyle name="Célula Vinculada 5" xfId="162" xr:uid="{00000000-0005-0000-0000-00009F000000}"/>
    <cellStyle name="Célula Vinculada 6" xfId="163" xr:uid="{00000000-0005-0000-0000-0000A0000000}"/>
    <cellStyle name="Célula Vinculada 7" xfId="157" xr:uid="{00000000-0005-0000-0000-0000A1000000}"/>
    <cellStyle name="Check Cell" xfId="164" xr:uid="{00000000-0005-0000-0000-0000A2000000}"/>
    <cellStyle name="Ênfase1 1" xfId="165" xr:uid="{00000000-0005-0000-0000-0000A3000000}"/>
    <cellStyle name="Ênfase1 2" xfId="166" xr:uid="{00000000-0005-0000-0000-0000A4000000}"/>
    <cellStyle name="Ênfase1 3" xfId="167" xr:uid="{00000000-0005-0000-0000-0000A5000000}"/>
    <cellStyle name="Ênfase1 4" xfId="168" xr:uid="{00000000-0005-0000-0000-0000A6000000}"/>
    <cellStyle name="Ênfase1 5" xfId="169" xr:uid="{00000000-0005-0000-0000-0000A7000000}"/>
    <cellStyle name="Ênfase1 6" xfId="170" xr:uid="{00000000-0005-0000-0000-0000A8000000}"/>
    <cellStyle name="Ênfase2 1" xfId="171" xr:uid="{00000000-0005-0000-0000-0000A9000000}"/>
    <cellStyle name="Ênfase2 2" xfId="172" xr:uid="{00000000-0005-0000-0000-0000AA000000}"/>
    <cellStyle name="Ênfase2 3" xfId="173" xr:uid="{00000000-0005-0000-0000-0000AB000000}"/>
    <cellStyle name="Ênfase2 4" xfId="174" xr:uid="{00000000-0005-0000-0000-0000AC000000}"/>
    <cellStyle name="Ênfase2 5" xfId="175" xr:uid="{00000000-0005-0000-0000-0000AD000000}"/>
    <cellStyle name="Ênfase2 6" xfId="176" xr:uid="{00000000-0005-0000-0000-0000AE000000}"/>
    <cellStyle name="Ênfase3 1" xfId="177" xr:uid="{00000000-0005-0000-0000-0000AF000000}"/>
    <cellStyle name="Ênfase3 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3 5" xfId="181" xr:uid="{00000000-0005-0000-0000-0000B3000000}"/>
    <cellStyle name="Ênfase3 6" xfId="182" xr:uid="{00000000-0005-0000-0000-0000B4000000}"/>
    <cellStyle name="Ênfase4 1" xfId="183" xr:uid="{00000000-0005-0000-0000-0000B5000000}"/>
    <cellStyle name="Ênfase4 2" xfId="184" xr:uid="{00000000-0005-0000-0000-0000B6000000}"/>
    <cellStyle name="Ênfase4 3" xfId="185" xr:uid="{00000000-0005-0000-0000-0000B7000000}"/>
    <cellStyle name="Ênfase4 4" xfId="186" xr:uid="{00000000-0005-0000-0000-0000B8000000}"/>
    <cellStyle name="Ênfase4 5" xfId="187" xr:uid="{00000000-0005-0000-0000-0000B9000000}"/>
    <cellStyle name="Ênfase4 6" xfId="188" xr:uid="{00000000-0005-0000-0000-0000BA000000}"/>
    <cellStyle name="Ênfase5 1" xfId="189" xr:uid="{00000000-0005-0000-0000-0000BB000000}"/>
    <cellStyle name="Ênfase5 2" xfId="190" xr:uid="{00000000-0005-0000-0000-0000BC000000}"/>
    <cellStyle name="Ênfase5 3" xfId="191" xr:uid="{00000000-0005-0000-0000-0000BD000000}"/>
    <cellStyle name="Ênfase5 4" xfId="192" xr:uid="{00000000-0005-0000-0000-0000BE000000}"/>
    <cellStyle name="Ênfase5 5" xfId="193" xr:uid="{00000000-0005-0000-0000-0000BF000000}"/>
    <cellStyle name="Ênfase5 6" xfId="194" xr:uid="{00000000-0005-0000-0000-0000C0000000}"/>
    <cellStyle name="Ênfase6 1" xfId="195" xr:uid="{00000000-0005-0000-0000-0000C1000000}"/>
    <cellStyle name="Ênfase6 2" xfId="196" xr:uid="{00000000-0005-0000-0000-0000C2000000}"/>
    <cellStyle name="Ênfase6 3" xfId="197" xr:uid="{00000000-0005-0000-0000-0000C3000000}"/>
    <cellStyle name="Ênfase6 4" xfId="198" xr:uid="{00000000-0005-0000-0000-0000C4000000}"/>
    <cellStyle name="Ênfase6 5" xfId="199" xr:uid="{00000000-0005-0000-0000-0000C5000000}"/>
    <cellStyle name="Ênfase6 6" xfId="200" xr:uid="{00000000-0005-0000-0000-0000C6000000}"/>
    <cellStyle name="Entrada 1" xfId="202" xr:uid="{00000000-0005-0000-0000-0000C7000000}"/>
    <cellStyle name="Entrada 2" xfId="203" xr:uid="{00000000-0005-0000-0000-0000C8000000}"/>
    <cellStyle name="Entrada 3" xfId="204" xr:uid="{00000000-0005-0000-0000-0000C9000000}"/>
    <cellStyle name="Entrada 4" xfId="205" xr:uid="{00000000-0005-0000-0000-0000CA000000}"/>
    <cellStyle name="Entrada 5" xfId="206" xr:uid="{00000000-0005-0000-0000-0000CB000000}"/>
    <cellStyle name="Entrada 6" xfId="207" xr:uid="{00000000-0005-0000-0000-0000CC000000}"/>
    <cellStyle name="Entrada 7" xfId="201" xr:uid="{00000000-0005-0000-0000-0000CD000000}"/>
    <cellStyle name="Explanatory Text" xfId="208" xr:uid="{00000000-0005-0000-0000-0000CE000000}"/>
    <cellStyle name="Good" xfId="209" xr:uid="{00000000-0005-0000-0000-0000CF000000}"/>
    <cellStyle name="Heading 1" xfId="210" xr:uid="{00000000-0005-0000-0000-0000D0000000}"/>
    <cellStyle name="Heading 2" xfId="211" xr:uid="{00000000-0005-0000-0000-0000D1000000}"/>
    <cellStyle name="Heading 3" xfId="212" xr:uid="{00000000-0005-0000-0000-0000D2000000}"/>
    <cellStyle name="Heading 4" xfId="213" xr:uid="{00000000-0005-0000-0000-0000D3000000}"/>
    <cellStyle name="Incorreto 1" xfId="214" xr:uid="{00000000-0005-0000-0000-0000D4000000}"/>
    <cellStyle name="Incorreto 2" xfId="215" xr:uid="{00000000-0005-0000-0000-0000D5000000}"/>
    <cellStyle name="Incorreto 3" xfId="216" xr:uid="{00000000-0005-0000-0000-0000D6000000}"/>
    <cellStyle name="Incorreto 4" xfId="217" xr:uid="{00000000-0005-0000-0000-0000D7000000}"/>
    <cellStyle name="Incorreto 5" xfId="218" xr:uid="{00000000-0005-0000-0000-0000D8000000}"/>
    <cellStyle name="Incorreto 6" xfId="219" xr:uid="{00000000-0005-0000-0000-0000D9000000}"/>
    <cellStyle name="Input" xfId="220" xr:uid="{00000000-0005-0000-0000-0000DA000000}"/>
    <cellStyle name="Linked Cell" xfId="221" xr:uid="{00000000-0005-0000-0000-0000DB000000}"/>
    <cellStyle name="Moeda 2" xfId="223" xr:uid="{00000000-0005-0000-0000-0000DC000000}"/>
    <cellStyle name="Moeda 3" xfId="222" xr:uid="{00000000-0005-0000-0000-0000DD000000}"/>
    <cellStyle name="Moeda 3 2" xfId="342" xr:uid="{00000000-0005-0000-0000-0000DE000000}"/>
    <cellStyle name="Neutra 1" xfId="225" xr:uid="{00000000-0005-0000-0000-0000DF000000}"/>
    <cellStyle name="Neutra 2" xfId="226" xr:uid="{00000000-0005-0000-0000-0000E0000000}"/>
    <cellStyle name="Neutra 3" xfId="227" xr:uid="{00000000-0005-0000-0000-0000E1000000}"/>
    <cellStyle name="Neutra 4" xfId="228" xr:uid="{00000000-0005-0000-0000-0000E2000000}"/>
    <cellStyle name="Neutra 5" xfId="229" xr:uid="{00000000-0005-0000-0000-0000E3000000}"/>
    <cellStyle name="Neutra 6" xfId="230" xr:uid="{00000000-0005-0000-0000-0000E4000000}"/>
    <cellStyle name="Neutra 7" xfId="224" xr:uid="{00000000-0005-0000-0000-0000E5000000}"/>
    <cellStyle name="Neutral" xfId="231" xr:uid="{00000000-0005-0000-0000-0000E6000000}"/>
    <cellStyle name="Normal" xfId="0" builtinId="0"/>
    <cellStyle name="Normal 2" xfId="232" xr:uid="{00000000-0005-0000-0000-0000E8000000}"/>
    <cellStyle name="Normal 2 2" xfId="233" xr:uid="{00000000-0005-0000-0000-0000E9000000}"/>
    <cellStyle name="Normal 2 2 2 2" xfId="234" xr:uid="{00000000-0005-0000-0000-0000EA000000}"/>
    <cellStyle name="Normal 2 2 3" xfId="235" xr:uid="{00000000-0005-0000-0000-0000EB000000}"/>
    <cellStyle name="Normal 2 3" xfId="236" xr:uid="{00000000-0005-0000-0000-0000EC000000}"/>
    <cellStyle name="Normal 2 3 2" xfId="346" xr:uid="{0BC595C1-1EC7-4FB4-A672-DAF66891CDC0}"/>
    <cellStyle name="Normal 2_PMOI Rev2013_08" xfId="237" xr:uid="{00000000-0005-0000-0000-0000ED000000}"/>
    <cellStyle name="Normal 3" xfId="238" xr:uid="{00000000-0005-0000-0000-0000EE000000}"/>
    <cellStyle name="Normal 3 1" xfId="239" xr:uid="{00000000-0005-0000-0000-0000EF000000}"/>
    <cellStyle name="Normal 3 3" xfId="345" xr:uid="{D1BC2530-8E7B-4C40-B0D3-D854917B4E0A}"/>
    <cellStyle name="Normal 3_Orcamento BDI Aberto" xfId="240" xr:uid="{00000000-0005-0000-0000-0000F0000000}"/>
    <cellStyle name="Normal 4" xfId="241" xr:uid="{00000000-0005-0000-0000-0000F1000000}"/>
    <cellStyle name="Normal 4 2" xfId="242" xr:uid="{00000000-0005-0000-0000-0000F2000000}"/>
    <cellStyle name="Normal 4 2 2" xfId="243" xr:uid="{00000000-0005-0000-0000-0000F3000000}"/>
    <cellStyle name="Normal 4 2_SIGEO Ver_2013A" xfId="244" xr:uid="{00000000-0005-0000-0000-0000F4000000}"/>
    <cellStyle name="Normal 4_PMOI - BDI Cotacao Rev_05" xfId="245" xr:uid="{00000000-0005-0000-0000-0000F5000000}"/>
    <cellStyle name="Normal 5" xfId="246" xr:uid="{00000000-0005-0000-0000-0000F6000000}"/>
    <cellStyle name="Normal 6" xfId="247" xr:uid="{00000000-0005-0000-0000-0000F7000000}"/>
    <cellStyle name="Normal 7" xfId="248" xr:uid="{00000000-0005-0000-0000-0000F8000000}"/>
    <cellStyle name="Normal 8" xfId="1" xr:uid="{00000000-0005-0000-0000-0000F9000000}"/>
    <cellStyle name="Nota 1" xfId="250" xr:uid="{00000000-0005-0000-0000-0000FA000000}"/>
    <cellStyle name="Nota 2" xfId="251" xr:uid="{00000000-0005-0000-0000-0000FB000000}"/>
    <cellStyle name="Nota 3" xfId="252" xr:uid="{00000000-0005-0000-0000-0000FC000000}"/>
    <cellStyle name="Nota 4" xfId="253" xr:uid="{00000000-0005-0000-0000-0000FD000000}"/>
    <cellStyle name="Nota 5" xfId="254" xr:uid="{00000000-0005-0000-0000-0000FE000000}"/>
    <cellStyle name="Nota 6" xfId="255" xr:uid="{00000000-0005-0000-0000-0000FF000000}"/>
    <cellStyle name="Nota 7" xfId="249" xr:uid="{00000000-0005-0000-0000-000000010000}"/>
    <cellStyle name="Note" xfId="256" xr:uid="{00000000-0005-0000-0000-000001010000}"/>
    <cellStyle name="Output" xfId="257" xr:uid="{00000000-0005-0000-0000-000002010000}"/>
    <cellStyle name="Porcentagem" xfId="344" builtinId="5"/>
    <cellStyle name="Porcentagem 2" xfId="259" xr:uid="{00000000-0005-0000-0000-000003010000}"/>
    <cellStyle name="Porcentagem 3" xfId="258" xr:uid="{00000000-0005-0000-0000-000004010000}"/>
    <cellStyle name="Saída 1" xfId="260" xr:uid="{00000000-0005-0000-0000-000005010000}"/>
    <cellStyle name="Saída 2" xfId="261" xr:uid="{00000000-0005-0000-0000-000006010000}"/>
    <cellStyle name="Saída 3" xfId="262" xr:uid="{00000000-0005-0000-0000-000007010000}"/>
    <cellStyle name="Saída 4" xfId="263" xr:uid="{00000000-0005-0000-0000-000008010000}"/>
    <cellStyle name="Saída 5" xfId="264" xr:uid="{00000000-0005-0000-0000-000009010000}"/>
    <cellStyle name="Saída 6" xfId="265" xr:uid="{00000000-0005-0000-0000-00000A010000}"/>
    <cellStyle name="Separador de milhares 2" xfId="266" xr:uid="{00000000-0005-0000-0000-00000B010000}"/>
    <cellStyle name="Separador de milhares 2 2 2" xfId="267" xr:uid="{00000000-0005-0000-0000-00000C010000}"/>
    <cellStyle name="Separador de milhares 2 3" xfId="268" xr:uid="{00000000-0005-0000-0000-00000D010000}"/>
    <cellStyle name="Separador de milhares_CALCULO QT DE PAVIMENTAÇÃO" xfId="269" xr:uid="{00000000-0005-0000-0000-00000E010000}"/>
    <cellStyle name="Texto de Aviso 1" xfId="271" xr:uid="{00000000-0005-0000-0000-00000F010000}"/>
    <cellStyle name="Texto de Aviso 2" xfId="272" xr:uid="{00000000-0005-0000-0000-000010010000}"/>
    <cellStyle name="Texto de Aviso 3" xfId="273" xr:uid="{00000000-0005-0000-0000-000011010000}"/>
    <cellStyle name="Texto de Aviso 4" xfId="274" xr:uid="{00000000-0005-0000-0000-000012010000}"/>
    <cellStyle name="Texto de Aviso 5" xfId="275" xr:uid="{00000000-0005-0000-0000-000013010000}"/>
    <cellStyle name="Texto de Aviso 6" xfId="276" xr:uid="{00000000-0005-0000-0000-000014010000}"/>
    <cellStyle name="Texto de Aviso 7" xfId="270" xr:uid="{00000000-0005-0000-0000-000015010000}"/>
    <cellStyle name="Texto Explicativo 1" xfId="277" xr:uid="{00000000-0005-0000-0000-000016010000}"/>
    <cellStyle name="Texto Explicativo 2" xfId="278" xr:uid="{00000000-0005-0000-0000-000017010000}"/>
    <cellStyle name="Texto Explicativo 3" xfId="279" xr:uid="{00000000-0005-0000-0000-000018010000}"/>
    <cellStyle name="Texto Explicativo 4" xfId="280" xr:uid="{00000000-0005-0000-0000-000019010000}"/>
    <cellStyle name="Texto Explicativo 5" xfId="281" xr:uid="{00000000-0005-0000-0000-00001A010000}"/>
    <cellStyle name="Texto Explicativo 6" xfId="282" xr:uid="{00000000-0005-0000-0000-00001B010000}"/>
    <cellStyle name="Title" xfId="283" xr:uid="{00000000-0005-0000-0000-00001C010000}"/>
    <cellStyle name="Título 1 1" xfId="284" xr:uid="{00000000-0005-0000-0000-00001D010000}"/>
    <cellStyle name="Título 1 2" xfId="285" xr:uid="{00000000-0005-0000-0000-00001E010000}"/>
    <cellStyle name="Título 1 3" xfId="286" xr:uid="{00000000-0005-0000-0000-00001F010000}"/>
    <cellStyle name="Título 1 4" xfId="287" xr:uid="{00000000-0005-0000-0000-000020010000}"/>
    <cellStyle name="Título 1 5" xfId="288" xr:uid="{00000000-0005-0000-0000-000021010000}"/>
    <cellStyle name="Título 1 6" xfId="289" xr:uid="{00000000-0005-0000-0000-000022010000}"/>
    <cellStyle name="Título 1 7" xfId="290" xr:uid="{00000000-0005-0000-0000-000023010000}"/>
    <cellStyle name="Título 10" xfId="291" xr:uid="{00000000-0005-0000-0000-000024010000}"/>
    <cellStyle name="Titulo 2" xfId="292" xr:uid="{00000000-0005-0000-0000-000025010000}"/>
    <cellStyle name="Título 2 1" xfId="293" xr:uid="{00000000-0005-0000-0000-000026010000}"/>
    <cellStyle name="Título 2 2" xfId="294" xr:uid="{00000000-0005-0000-0000-000027010000}"/>
    <cellStyle name="Título 2 3" xfId="295" xr:uid="{00000000-0005-0000-0000-000028010000}"/>
    <cellStyle name="Título 2 4" xfId="296" xr:uid="{00000000-0005-0000-0000-000029010000}"/>
    <cellStyle name="Título 2 5" xfId="297" xr:uid="{00000000-0005-0000-0000-00002A010000}"/>
    <cellStyle name="Título 2 6" xfId="298" xr:uid="{00000000-0005-0000-0000-00002B010000}"/>
    <cellStyle name="Titulo 3" xfId="299" xr:uid="{00000000-0005-0000-0000-00002C010000}"/>
    <cellStyle name="Título 3 1" xfId="300" xr:uid="{00000000-0005-0000-0000-00002D010000}"/>
    <cellStyle name="Título 3 2" xfId="301" xr:uid="{00000000-0005-0000-0000-00002E010000}"/>
    <cellStyle name="Título 3 3" xfId="302" xr:uid="{00000000-0005-0000-0000-00002F010000}"/>
    <cellStyle name="Título 3 4" xfId="303" xr:uid="{00000000-0005-0000-0000-000030010000}"/>
    <cellStyle name="Título 3 5" xfId="304" xr:uid="{00000000-0005-0000-0000-000031010000}"/>
    <cellStyle name="Título 3 6" xfId="305" xr:uid="{00000000-0005-0000-0000-000032010000}"/>
    <cellStyle name="Título 4 1" xfId="306" xr:uid="{00000000-0005-0000-0000-000033010000}"/>
    <cellStyle name="Título 4 2" xfId="307" xr:uid="{00000000-0005-0000-0000-000034010000}"/>
    <cellStyle name="Título 4 3" xfId="308" xr:uid="{00000000-0005-0000-0000-000035010000}"/>
    <cellStyle name="Título 4 4" xfId="309" xr:uid="{00000000-0005-0000-0000-000036010000}"/>
    <cellStyle name="Título 4 5" xfId="310" xr:uid="{00000000-0005-0000-0000-000037010000}"/>
    <cellStyle name="Título 4 6" xfId="311" xr:uid="{00000000-0005-0000-0000-000038010000}"/>
    <cellStyle name="Título 5" xfId="312" xr:uid="{00000000-0005-0000-0000-000039010000}"/>
    <cellStyle name="Título 6" xfId="313" xr:uid="{00000000-0005-0000-0000-00003A010000}"/>
    <cellStyle name="Título 7" xfId="314" xr:uid="{00000000-0005-0000-0000-00003B010000}"/>
    <cellStyle name="Título 8" xfId="315" xr:uid="{00000000-0005-0000-0000-00003C010000}"/>
    <cellStyle name="Título 9" xfId="316" xr:uid="{00000000-0005-0000-0000-00003D010000}"/>
    <cellStyle name="Total 1" xfId="318" xr:uid="{00000000-0005-0000-0000-00003E010000}"/>
    <cellStyle name="Total 2" xfId="319" xr:uid="{00000000-0005-0000-0000-00003F010000}"/>
    <cellStyle name="Total 3" xfId="320" xr:uid="{00000000-0005-0000-0000-000040010000}"/>
    <cellStyle name="Total 4" xfId="321" xr:uid="{00000000-0005-0000-0000-000041010000}"/>
    <cellStyle name="Total 5" xfId="322" xr:uid="{00000000-0005-0000-0000-000042010000}"/>
    <cellStyle name="Total 6" xfId="323" xr:uid="{00000000-0005-0000-0000-000043010000}"/>
    <cellStyle name="Total 7" xfId="317" xr:uid="{00000000-0005-0000-0000-000044010000}"/>
    <cellStyle name="Vírgula" xfId="343" builtinId="3"/>
    <cellStyle name="Vírgula 10" xfId="340" xr:uid="{00000000-0005-0000-0000-000045010000}"/>
    <cellStyle name="Vírgula 2" xfId="325" xr:uid="{00000000-0005-0000-0000-000046010000}"/>
    <cellStyle name="Vírgula 2 2" xfId="326" xr:uid="{00000000-0005-0000-0000-000047010000}"/>
    <cellStyle name="Vírgula 2 2 2" xfId="327" xr:uid="{00000000-0005-0000-0000-000048010000}"/>
    <cellStyle name="Vírgula 2 2_Orcamento BDI Aberto" xfId="328" xr:uid="{00000000-0005-0000-0000-000049010000}"/>
    <cellStyle name="Vírgula 3" xfId="329" xr:uid="{00000000-0005-0000-0000-00004A010000}"/>
    <cellStyle name="Vírgula 3 2" xfId="330" xr:uid="{00000000-0005-0000-0000-00004B010000}"/>
    <cellStyle name="Vírgula 3 2 3" xfId="341" xr:uid="{00000000-0005-0000-0000-00004C010000}"/>
    <cellStyle name="Vírgula 3_Orcamento BDI Aberto" xfId="331" xr:uid="{00000000-0005-0000-0000-00004D010000}"/>
    <cellStyle name="Vírgula 4" xfId="332" xr:uid="{00000000-0005-0000-0000-00004E010000}"/>
    <cellStyle name="Vírgula 5" xfId="333" xr:uid="{00000000-0005-0000-0000-00004F010000}"/>
    <cellStyle name="Vírgula 5 2 2 2" xfId="334" xr:uid="{00000000-0005-0000-0000-000050010000}"/>
    <cellStyle name="Vírgula 5 2 3" xfId="335" xr:uid="{00000000-0005-0000-0000-000051010000}"/>
    <cellStyle name="Vírgula 6" xfId="336" xr:uid="{00000000-0005-0000-0000-000052010000}"/>
    <cellStyle name="Vírgula 7" xfId="337" xr:uid="{00000000-0005-0000-0000-000053010000}"/>
    <cellStyle name="Vírgula 8" xfId="338" xr:uid="{00000000-0005-0000-0000-000054010000}"/>
    <cellStyle name="Vírgula 9" xfId="324" xr:uid="{00000000-0005-0000-0000-000055010000}"/>
    <cellStyle name="Warning Text" xfId="339" xr:uid="{00000000-0005-0000-0000-000056010000}"/>
  </cellStyles>
  <dxfs count="0"/>
  <tableStyles count="0" defaultTableStyle="TableStyleMedium2" defaultPivotStyle="PivotStyleLight16"/>
  <colors>
    <mruColors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PROVIAS%202022/PM%20SANG&#195;O/01-Rua%20S&#227;o%20Cristov&#227;o/1%20-%20Projeto%20com%20or&#231;amento%20completo%20(n&#227;o%20foi%20utilizado)/Or&#231;amento/Quantitativos%20Sao%20cristov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vimentação"/>
      <sheetName val="Distribuição"/>
      <sheetName val="Remoção"/>
      <sheetName val="Escavação Bueiros"/>
      <sheetName val="STC 03"/>
      <sheetName val="TSS"/>
      <sheetName val="DRENO"/>
    </sheetNames>
    <sheetDataSet>
      <sheetData sheetId="0">
        <row r="1">
          <cell r="A1" t="str">
            <v>PREFEITURA:</v>
          </cell>
        </row>
        <row r="2">
          <cell r="A2" t="str">
            <v>OBJETO:</v>
          </cell>
        </row>
        <row r="3">
          <cell r="A3" t="str">
            <v xml:space="preserve">ORÇAMENTO: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AB79-AE7F-4340-BE6F-2594953CBC36}">
  <sheetPr>
    <tabColor rgb="FFCCFFCC"/>
  </sheetPr>
  <dimension ref="A1:AD31"/>
  <sheetViews>
    <sheetView showGridLines="0" tabSelected="1" view="pageBreakPreview" zoomScaleNormal="100" zoomScaleSheetLayoutView="100" workbookViewId="0">
      <selection activeCell="M21" sqref="M21"/>
    </sheetView>
  </sheetViews>
  <sheetFormatPr defaultRowHeight="15.95" customHeight="1" x14ac:dyDescent="0.25"/>
  <cols>
    <col min="1" max="1" width="11.5703125" style="1" customWidth="1"/>
    <col min="2" max="2" width="3" style="1" customWidth="1"/>
    <col min="3" max="4" width="11.28515625" style="1" customWidth="1"/>
    <col min="5" max="5" width="3" style="1" customWidth="1"/>
    <col min="6" max="6" width="11.28515625" style="1" customWidth="1"/>
    <col min="7" max="7" width="12.7109375" style="1" customWidth="1"/>
    <col min="8" max="8" width="10.5703125" style="1" customWidth="1"/>
    <col min="9" max="9" width="11.28515625" style="1" customWidth="1"/>
    <col min="10" max="10" width="9.28515625" style="1" customWidth="1"/>
    <col min="11" max="11" width="11.7109375" style="1" customWidth="1"/>
    <col min="12" max="12" width="11.5703125" style="1" customWidth="1"/>
    <col min="13" max="13" width="8.140625" style="1" customWidth="1"/>
    <col min="14" max="14" width="12.28515625" style="1" customWidth="1"/>
    <col min="15" max="18" width="9.140625" style="1"/>
    <col min="19" max="19" width="10.42578125" style="1" bestFit="1" customWidth="1"/>
    <col min="20" max="20" width="9.140625" style="1"/>
    <col min="21" max="21" width="14.5703125" style="64" customWidth="1"/>
    <col min="22" max="22" width="12.42578125" style="64" customWidth="1"/>
    <col min="23" max="23" width="10.42578125" style="1" bestFit="1" customWidth="1"/>
    <col min="24" max="24" width="9.28515625" style="1" bestFit="1" customWidth="1"/>
    <col min="25" max="25" width="10.42578125" style="1" bestFit="1" customWidth="1"/>
    <col min="26" max="27" width="9.140625" style="1"/>
    <col min="28" max="28" width="10.42578125" style="1" bestFit="1" customWidth="1"/>
    <col min="29" max="29" width="9.28515625" style="1" bestFit="1" customWidth="1"/>
    <col min="30" max="16384" width="9.140625" style="1"/>
  </cols>
  <sheetData>
    <row r="1" spans="1:30" ht="20.100000000000001" customHeight="1" x14ac:dyDescent="0.25">
      <c r="A1" s="2" t="s">
        <v>4</v>
      </c>
      <c r="B1" s="3" t="s">
        <v>54</v>
      </c>
      <c r="C1" s="4"/>
      <c r="D1" s="50"/>
      <c r="E1" s="50"/>
      <c r="F1" s="50"/>
      <c r="G1" s="50"/>
      <c r="H1" s="52"/>
      <c r="I1" s="52"/>
      <c r="J1" s="52"/>
      <c r="K1" s="53"/>
      <c r="L1" s="52"/>
      <c r="M1" s="50"/>
      <c r="N1" s="54"/>
    </row>
    <row r="2" spans="1:30" ht="20.100000000000001" customHeight="1" x14ac:dyDescent="0.25">
      <c r="A2" s="6" t="s">
        <v>0</v>
      </c>
      <c r="B2" s="7" t="s">
        <v>51</v>
      </c>
      <c r="C2" s="8"/>
      <c r="D2" s="5"/>
      <c r="E2" s="5"/>
      <c r="F2" s="12"/>
      <c r="G2" s="12"/>
      <c r="H2" s="12"/>
      <c r="I2" s="12"/>
      <c r="J2" s="197"/>
      <c r="K2" s="198"/>
      <c r="L2" s="250"/>
      <c r="M2" s="250"/>
      <c r="N2" s="251"/>
    </row>
    <row r="3" spans="1:30" ht="20.100000000000001" customHeight="1" thickBot="1" x14ac:dyDescent="0.3">
      <c r="A3" s="9" t="s">
        <v>3</v>
      </c>
      <c r="B3" s="10" t="s">
        <v>55</v>
      </c>
      <c r="C3" s="11"/>
      <c r="D3" s="51"/>
      <c r="E3" s="51"/>
      <c r="F3" s="51"/>
      <c r="G3" s="51"/>
      <c r="H3" s="11"/>
      <c r="I3" s="11"/>
      <c r="J3" s="11"/>
      <c r="K3" s="11"/>
      <c r="L3" s="55"/>
      <c r="M3" s="51"/>
      <c r="N3" s="56"/>
    </row>
    <row r="4" spans="1:30" ht="15.95" customHeight="1" thickBot="1" x14ac:dyDescent="0.3">
      <c r="A4" s="6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66" t="s">
        <v>18</v>
      </c>
    </row>
    <row r="5" spans="1:30" ht="31.5" customHeight="1" thickBot="1" x14ac:dyDescent="0.3">
      <c r="A5" s="252" t="s">
        <v>17</v>
      </c>
      <c r="B5" s="253"/>
      <c r="C5" s="253"/>
      <c r="D5" s="253"/>
      <c r="E5" s="253"/>
      <c r="F5" s="253"/>
      <c r="G5" s="14" t="s">
        <v>16</v>
      </c>
      <c r="H5" s="14" t="s">
        <v>15</v>
      </c>
      <c r="I5" s="14" t="s">
        <v>32</v>
      </c>
      <c r="J5" s="92" t="s">
        <v>14</v>
      </c>
      <c r="K5" s="15" t="s">
        <v>13</v>
      </c>
      <c r="L5" s="16" t="s">
        <v>12</v>
      </c>
      <c r="M5" s="48" t="s">
        <v>11</v>
      </c>
      <c r="N5" s="17" t="s">
        <v>10</v>
      </c>
    </row>
    <row r="6" spans="1:30" ht="15.95" customHeight="1" x14ac:dyDescent="0.25">
      <c r="A6" s="254" t="s">
        <v>9</v>
      </c>
      <c r="B6" s="255"/>
      <c r="C6" s="255"/>
      <c r="D6" s="255" t="s">
        <v>8</v>
      </c>
      <c r="E6" s="255"/>
      <c r="F6" s="255"/>
      <c r="G6" s="67"/>
      <c r="H6" s="68"/>
      <c r="I6" s="68"/>
      <c r="J6" s="68"/>
      <c r="K6" s="68"/>
      <c r="L6" s="69"/>
      <c r="M6" s="70"/>
      <c r="N6" s="71"/>
      <c r="W6" s="72"/>
      <c r="X6" s="72"/>
      <c r="AB6" s="64"/>
      <c r="AC6" s="72"/>
    </row>
    <row r="7" spans="1:30" ht="15.95" customHeight="1" x14ac:dyDescent="0.25">
      <c r="A7" s="23">
        <v>0</v>
      </c>
      <c r="B7" s="24" t="s">
        <v>5</v>
      </c>
      <c r="C7" s="25">
        <v>0</v>
      </c>
      <c r="D7" s="73">
        <v>47</v>
      </c>
      <c r="E7" s="24" t="s">
        <v>5</v>
      </c>
      <c r="F7" s="25">
        <v>14.515000000000001</v>
      </c>
      <c r="G7" s="74">
        <f>(D7*20+F7)-(A7*20+C7)</f>
        <v>954.51499999999999</v>
      </c>
      <c r="H7" s="75"/>
      <c r="I7" s="75"/>
      <c r="J7" s="19"/>
      <c r="K7" s="19"/>
      <c r="L7" s="20"/>
      <c r="M7" s="21"/>
      <c r="N7" s="22"/>
      <c r="W7" s="76"/>
      <c r="X7" s="76"/>
      <c r="Y7" s="76"/>
      <c r="AB7" s="76"/>
      <c r="AC7" s="76"/>
      <c r="AD7" s="76"/>
    </row>
    <row r="8" spans="1:30" ht="15.95" customHeight="1" x14ac:dyDescent="0.25">
      <c r="A8" s="243" t="s">
        <v>50</v>
      </c>
      <c r="B8" s="244"/>
      <c r="C8" s="244"/>
      <c r="D8" s="244"/>
      <c r="E8" s="244"/>
      <c r="F8" s="244"/>
      <c r="G8" s="195">
        <f>G7</f>
        <v>954.51499999999999</v>
      </c>
      <c r="H8" s="75">
        <v>8.1</v>
      </c>
      <c r="I8" s="75">
        <f t="shared" ref="I8:I13" si="0">ROUND(G8*H8,2)</f>
        <v>7731.57</v>
      </c>
      <c r="J8" s="19"/>
      <c r="K8" s="29">
        <f t="shared" ref="K8:K13" si="1">G8*H8*J8</f>
        <v>0</v>
      </c>
      <c r="L8" s="20" t="s">
        <v>31</v>
      </c>
      <c r="M8" s="21" t="s">
        <v>6</v>
      </c>
      <c r="N8" s="22">
        <f>I8</f>
        <v>7731.57</v>
      </c>
      <c r="W8" s="76"/>
      <c r="X8" s="76"/>
      <c r="Y8" s="76"/>
      <c r="AB8" s="76"/>
      <c r="AC8" s="76"/>
      <c r="AD8" s="76"/>
    </row>
    <row r="9" spans="1:30" ht="15.95" customHeight="1" x14ac:dyDescent="0.25">
      <c r="A9" s="243" t="s">
        <v>53</v>
      </c>
      <c r="B9" s="244"/>
      <c r="C9" s="244"/>
      <c r="D9" s="244"/>
      <c r="E9" s="244"/>
      <c r="F9" s="244"/>
      <c r="G9" s="77">
        <f>G8</f>
        <v>954.51499999999999</v>
      </c>
      <c r="H9" s="75">
        <v>7.8</v>
      </c>
      <c r="I9" s="75">
        <f>ROUND(G9*H9,2)</f>
        <v>7445.22</v>
      </c>
      <c r="J9" s="75">
        <v>0.18</v>
      </c>
      <c r="K9" s="29">
        <f>G9*H9*J9</f>
        <v>1340.13906</v>
      </c>
      <c r="L9" s="20" t="s">
        <v>31</v>
      </c>
      <c r="M9" s="21" t="s">
        <v>7</v>
      </c>
      <c r="N9" s="22">
        <f>ROUND(K9,2)</f>
        <v>1340.14</v>
      </c>
      <c r="W9" s="76"/>
      <c r="X9" s="76"/>
      <c r="Y9" s="76"/>
      <c r="AB9" s="76"/>
      <c r="AC9" s="76"/>
      <c r="AD9" s="76"/>
    </row>
    <row r="10" spans="1:30" ht="15.95" customHeight="1" x14ac:dyDescent="0.25">
      <c r="A10" s="243" t="s">
        <v>33</v>
      </c>
      <c r="B10" s="244"/>
      <c r="C10" s="244"/>
      <c r="D10" s="244"/>
      <c r="E10" s="244"/>
      <c r="F10" s="244"/>
      <c r="G10" s="77">
        <f>G7</f>
        <v>954.51499999999999</v>
      </c>
      <c r="H10" s="75">
        <v>7.25</v>
      </c>
      <c r="I10" s="75">
        <f t="shared" si="0"/>
        <v>6920.23</v>
      </c>
      <c r="J10" s="75">
        <v>0.16</v>
      </c>
      <c r="K10" s="29">
        <f>G10*H10*J10</f>
        <v>1107.2374</v>
      </c>
      <c r="L10" s="20" t="s">
        <v>31</v>
      </c>
      <c r="M10" s="21" t="s">
        <v>7</v>
      </c>
      <c r="N10" s="22">
        <f>ROUND(K10,2)</f>
        <v>1107.24</v>
      </c>
      <c r="W10" s="76"/>
      <c r="X10" s="76"/>
      <c r="Y10" s="76"/>
      <c r="AB10" s="76"/>
      <c r="AC10" s="76"/>
      <c r="AD10" s="76"/>
    </row>
    <row r="11" spans="1:30" ht="15.95" customHeight="1" x14ac:dyDescent="0.25">
      <c r="A11" s="243" t="s">
        <v>34</v>
      </c>
      <c r="B11" s="244"/>
      <c r="C11" s="244"/>
      <c r="D11" s="244"/>
      <c r="E11" s="244"/>
      <c r="F11" s="244"/>
      <c r="G11" s="18">
        <f>G10</f>
        <v>954.51499999999999</v>
      </c>
      <c r="H11" s="75">
        <v>7</v>
      </c>
      <c r="I11" s="75">
        <f t="shared" si="0"/>
        <v>6681.61</v>
      </c>
      <c r="J11" s="75"/>
      <c r="K11" s="29">
        <f t="shared" si="1"/>
        <v>0</v>
      </c>
      <c r="L11" s="20" t="s">
        <v>31</v>
      </c>
      <c r="M11" s="21" t="s">
        <v>6</v>
      </c>
      <c r="N11" s="22">
        <f>I11</f>
        <v>6681.61</v>
      </c>
      <c r="W11" s="76"/>
      <c r="X11" s="76"/>
      <c r="Y11" s="76"/>
      <c r="AB11" s="76"/>
      <c r="AC11" s="76"/>
      <c r="AD11" s="76"/>
    </row>
    <row r="12" spans="1:30" ht="15.95" customHeight="1" x14ac:dyDescent="0.25">
      <c r="A12" s="245" t="s">
        <v>35</v>
      </c>
      <c r="B12" s="246"/>
      <c r="C12" s="246"/>
      <c r="D12" s="246"/>
      <c r="E12" s="246"/>
      <c r="F12" s="247"/>
      <c r="G12" s="18">
        <f>G11</f>
        <v>954.51499999999999</v>
      </c>
      <c r="H12" s="75">
        <v>7</v>
      </c>
      <c r="I12" s="75">
        <f t="shared" si="0"/>
        <v>6681.61</v>
      </c>
      <c r="J12" s="75"/>
      <c r="K12" s="29">
        <f t="shared" si="1"/>
        <v>0</v>
      </c>
      <c r="L12" s="20" t="s">
        <v>31</v>
      </c>
      <c r="M12" s="21" t="s">
        <v>6</v>
      </c>
      <c r="N12" s="22">
        <f>I12</f>
        <v>6681.61</v>
      </c>
      <c r="W12" s="76"/>
      <c r="X12" s="76"/>
      <c r="Y12" s="76"/>
      <c r="AB12" s="76"/>
      <c r="AC12" s="76"/>
      <c r="AD12" s="76"/>
    </row>
    <row r="13" spans="1:30" ht="15.95" customHeight="1" x14ac:dyDescent="0.25">
      <c r="A13" s="245" t="s">
        <v>36</v>
      </c>
      <c r="B13" s="246"/>
      <c r="C13" s="246"/>
      <c r="D13" s="246"/>
      <c r="E13" s="246"/>
      <c r="F13" s="247"/>
      <c r="G13" s="18">
        <f>G12</f>
        <v>954.51499999999999</v>
      </c>
      <c r="H13" s="75">
        <v>7</v>
      </c>
      <c r="I13" s="75">
        <f t="shared" si="0"/>
        <v>6681.61</v>
      </c>
      <c r="J13" s="75">
        <v>0.04</v>
      </c>
      <c r="K13" s="29">
        <f t="shared" si="1"/>
        <v>267.26419999999996</v>
      </c>
      <c r="L13" s="20" t="s">
        <v>31</v>
      </c>
      <c r="M13" s="21" t="s">
        <v>7</v>
      </c>
      <c r="N13" s="22">
        <f>ROUND(K13,2)</f>
        <v>267.26</v>
      </c>
      <c r="S13" s="82"/>
      <c r="W13" s="76"/>
      <c r="X13" s="76"/>
      <c r="Y13" s="76"/>
      <c r="AB13" s="76"/>
      <c r="AC13" s="76"/>
      <c r="AD13" s="76"/>
    </row>
    <row r="14" spans="1:30" ht="15.95" customHeight="1" x14ac:dyDescent="0.25">
      <c r="A14" s="78"/>
      <c r="B14" s="79"/>
      <c r="C14" s="79"/>
      <c r="D14" s="79"/>
      <c r="E14" s="79"/>
      <c r="F14" s="80"/>
      <c r="G14" s="18"/>
      <c r="H14" s="75"/>
      <c r="I14" s="75"/>
      <c r="J14" s="81"/>
      <c r="K14" s="29"/>
      <c r="L14" s="20"/>
      <c r="M14" s="21"/>
      <c r="N14" s="22"/>
    </row>
    <row r="15" spans="1:30" ht="15.95" customHeight="1" x14ac:dyDescent="0.25">
      <c r="A15" s="248" t="s">
        <v>2</v>
      </c>
      <c r="B15" s="249"/>
      <c r="C15" s="249"/>
      <c r="D15" s="249"/>
      <c r="E15" s="249"/>
      <c r="F15" s="249"/>
      <c r="G15" s="30"/>
      <c r="H15" s="30"/>
      <c r="I15" s="30"/>
      <c r="J15" s="30"/>
      <c r="K15" s="29"/>
      <c r="L15" s="49"/>
      <c r="M15" s="28"/>
      <c r="N15" s="31"/>
    </row>
    <row r="16" spans="1:30" ht="15.95" customHeight="1" x14ac:dyDescent="0.25">
      <c r="A16" s="243" t="s">
        <v>50</v>
      </c>
      <c r="B16" s="244"/>
      <c r="C16" s="244"/>
      <c r="D16" s="244"/>
      <c r="E16" s="244"/>
      <c r="F16" s="244"/>
      <c r="G16" s="30"/>
      <c r="H16" s="30"/>
      <c r="I16" s="30"/>
      <c r="J16" s="30"/>
      <c r="K16" s="29"/>
      <c r="L16" s="49"/>
      <c r="M16" s="21" t="s">
        <v>6</v>
      </c>
      <c r="N16" s="31">
        <f t="shared" ref="N16:N21" si="2">N8</f>
        <v>7731.57</v>
      </c>
    </row>
    <row r="17" spans="1:14" ht="15.95" customHeight="1" x14ac:dyDescent="0.25">
      <c r="A17" s="243" t="s">
        <v>53</v>
      </c>
      <c r="B17" s="244"/>
      <c r="C17" s="244"/>
      <c r="D17" s="244"/>
      <c r="E17" s="244"/>
      <c r="F17" s="244"/>
      <c r="G17" s="30"/>
      <c r="H17" s="30"/>
      <c r="I17" s="30"/>
      <c r="J17" s="30"/>
      <c r="K17" s="29"/>
      <c r="L17" s="49"/>
      <c r="M17" s="21" t="s">
        <v>7</v>
      </c>
      <c r="N17" s="31">
        <f t="shared" si="2"/>
        <v>1340.14</v>
      </c>
    </row>
    <row r="18" spans="1:14" ht="15.95" customHeight="1" x14ac:dyDescent="0.25">
      <c r="A18" s="243" t="s">
        <v>33</v>
      </c>
      <c r="B18" s="244"/>
      <c r="C18" s="244"/>
      <c r="D18" s="244"/>
      <c r="E18" s="244"/>
      <c r="F18" s="244"/>
      <c r="G18" s="30"/>
      <c r="H18" s="30"/>
      <c r="I18" s="30"/>
      <c r="J18" s="30"/>
      <c r="K18" s="29"/>
      <c r="L18" s="49"/>
      <c r="M18" s="21" t="s">
        <v>7</v>
      </c>
      <c r="N18" s="31">
        <f t="shared" si="2"/>
        <v>1107.24</v>
      </c>
    </row>
    <row r="19" spans="1:14" ht="15.95" customHeight="1" x14ac:dyDescent="0.25">
      <c r="A19" s="243" t="s">
        <v>34</v>
      </c>
      <c r="B19" s="244"/>
      <c r="C19" s="244"/>
      <c r="D19" s="244"/>
      <c r="E19" s="244"/>
      <c r="F19" s="244"/>
      <c r="G19" s="30"/>
      <c r="H19" s="30"/>
      <c r="I19" s="30"/>
      <c r="J19" s="30"/>
      <c r="K19" s="29"/>
      <c r="L19" s="49"/>
      <c r="M19" s="21" t="s">
        <v>6</v>
      </c>
      <c r="N19" s="31">
        <f t="shared" si="2"/>
        <v>6681.61</v>
      </c>
    </row>
    <row r="20" spans="1:14" ht="15.95" customHeight="1" x14ac:dyDescent="0.25">
      <c r="A20" s="245" t="s">
        <v>35</v>
      </c>
      <c r="B20" s="246"/>
      <c r="C20" s="246"/>
      <c r="D20" s="246"/>
      <c r="E20" s="246"/>
      <c r="F20" s="247"/>
      <c r="G20" s="30"/>
      <c r="H20" s="30"/>
      <c r="I20" s="30"/>
      <c r="J20" s="30"/>
      <c r="K20" s="29"/>
      <c r="L20" s="49"/>
      <c r="M20" s="21" t="s">
        <v>6</v>
      </c>
      <c r="N20" s="31">
        <f t="shared" si="2"/>
        <v>6681.61</v>
      </c>
    </row>
    <row r="21" spans="1:14" ht="15.95" customHeight="1" x14ac:dyDescent="0.25">
      <c r="A21" s="245" t="s">
        <v>36</v>
      </c>
      <c r="B21" s="246"/>
      <c r="C21" s="246"/>
      <c r="D21" s="246"/>
      <c r="E21" s="246"/>
      <c r="F21" s="247"/>
      <c r="G21" s="30"/>
      <c r="H21" s="30"/>
      <c r="I21" s="30"/>
      <c r="J21" s="30"/>
      <c r="K21" s="199">
        <f>ROUND(N21*L21,2)</f>
        <v>668.15</v>
      </c>
      <c r="L21" s="83">
        <v>2.5</v>
      </c>
      <c r="M21" s="21" t="s">
        <v>7</v>
      </c>
      <c r="N21" s="31">
        <f t="shared" si="2"/>
        <v>267.26</v>
      </c>
    </row>
    <row r="22" spans="1:14" ht="15.9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</row>
    <row r="23" spans="1:14" ht="15.95" customHeight="1" x14ac:dyDescent="0.25">
      <c r="A23" s="87"/>
      <c r="N23" s="88"/>
    </row>
    <row r="24" spans="1:14" ht="15.95" customHeight="1" x14ac:dyDescent="0.25">
      <c r="A24" s="87"/>
      <c r="N24" s="88"/>
    </row>
    <row r="25" spans="1:14" ht="15.95" customHeight="1" x14ac:dyDescent="0.25">
      <c r="A25" s="87"/>
      <c r="N25" s="88"/>
    </row>
    <row r="26" spans="1:14" ht="15.95" customHeight="1" x14ac:dyDescent="0.25">
      <c r="A26" s="87"/>
      <c r="N26" s="88"/>
    </row>
    <row r="27" spans="1:14" ht="15.75" customHeight="1" x14ac:dyDescent="0.25">
      <c r="A27" s="87"/>
      <c r="M27" s="196"/>
      <c r="N27" s="88"/>
    </row>
    <row r="28" spans="1:14" ht="15.95" customHeight="1" x14ac:dyDescent="0.25">
      <c r="A28" s="87"/>
      <c r="N28" s="88"/>
    </row>
    <row r="29" spans="1:14" ht="15.95" customHeight="1" x14ac:dyDescent="0.25">
      <c r="A29" s="87"/>
      <c r="N29" s="88"/>
    </row>
    <row r="30" spans="1:14" ht="21.75" customHeight="1" x14ac:dyDescent="0.25">
      <c r="A30" s="87"/>
      <c r="N30" s="88"/>
    </row>
    <row r="31" spans="1:14" ht="15.95" customHeight="1" thickBot="1" x14ac:dyDescent="0.3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1"/>
    </row>
  </sheetData>
  <mergeCells count="17">
    <mergeCell ref="A10:F10"/>
    <mergeCell ref="A11:F11"/>
    <mergeCell ref="A12:F12"/>
    <mergeCell ref="A13:F13"/>
    <mergeCell ref="L2:N2"/>
    <mergeCell ref="A5:F5"/>
    <mergeCell ref="A6:C6"/>
    <mergeCell ref="D6:F6"/>
    <mergeCell ref="A8:F8"/>
    <mergeCell ref="A9:F9"/>
    <mergeCell ref="A19:F19"/>
    <mergeCell ref="A20:F20"/>
    <mergeCell ref="A21:F21"/>
    <mergeCell ref="A15:F15"/>
    <mergeCell ref="A18:F18"/>
    <mergeCell ref="A16:F16"/>
    <mergeCell ref="A17:F17"/>
  </mergeCells>
  <printOptions horizontalCentered="1"/>
  <pageMargins left="0.39370078740157483" right="0.39370078740157483" top="0.78740157480314965" bottom="0.39370078740157483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9EE0-21ED-4F73-A6C1-460A618623C0}">
  <sheetPr>
    <tabColor rgb="FFCCFFCC"/>
  </sheetPr>
  <dimension ref="A1:P35"/>
  <sheetViews>
    <sheetView showGridLines="0" view="pageBreakPreview" zoomScaleNormal="100" zoomScaleSheetLayoutView="100" workbookViewId="0">
      <selection activeCell="M21" sqref="M21"/>
    </sheetView>
  </sheetViews>
  <sheetFormatPr defaultRowHeight="14.25" x14ac:dyDescent="0.2"/>
  <cols>
    <col min="1" max="1" width="16.42578125" style="1" customWidth="1"/>
    <col min="2" max="2" width="9.140625" style="1"/>
    <col min="3" max="3" width="3" style="1" customWidth="1"/>
    <col min="4" max="5" width="9.140625" style="1"/>
    <col min="6" max="6" width="3" style="1" customWidth="1"/>
    <col min="7" max="7" width="9.140625" style="1"/>
    <col min="8" max="8" width="16" style="1" customWidth="1"/>
    <col min="9" max="9" width="9.140625" style="1"/>
    <col min="10" max="10" width="17.85546875" style="1" customWidth="1"/>
    <col min="11" max="12" width="6.42578125" style="1" customWidth="1"/>
    <col min="13" max="13" width="5.42578125" style="1" customWidth="1"/>
    <col min="14" max="15" width="6.42578125" style="1" customWidth="1"/>
    <col min="16" max="16" width="5.85546875" style="1" customWidth="1"/>
    <col min="17" max="256" width="9.140625" style="1"/>
    <col min="257" max="257" width="16.7109375" style="1" customWidth="1"/>
    <col min="258" max="258" width="9.140625" style="1"/>
    <col min="259" max="259" width="3" style="1" customWidth="1"/>
    <col min="260" max="261" width="9.140625" style="1"/>
    <col min="262" max="262" width="3" style="1" customWidth="1"/>
    <col min="263" max="265" width="9.140625" style="1"/>
    <col min="266" max="266" width="15.7109375" style="1" customWidth="1"/>
    <col min="267" max="272" width="6.42578125" style="1" customWidth="1"/>
    <col min="273" max="512" width="9.140625" style="1"/>
    <col min="513" max="513" width="16.7109375" style="1" customWidth="1"/>
    <col min="514" max="514" width="9.140625" style="1"/>
    <col min="515" max="515" width="3" style="1" customWidth="1"/>
    <col min="516" max="517" width="9.140625" style="1"/>
    <col min="518" max="518" width="3" style="1" customWidth="1"/>
    <col min="519" max="521" width="9.140625" style="1"/>
    <col min="522" max="522" width="15.7109375" style="1" customWidth="1"/>
    <col min="523" max="528" width="6.42578125" style="1" customWidth="1"/>
    <col min="529" max="768" width="9.140625" style="1"/>
    <col min="769" max="769" width="16.7109375" style="1" customWidth="1"/>
    <col min="770" max="770" width="9.140625" style="1"/>
    <col min="771" max="771" width="3" style="1" customWidth="1"/>
    <col min="772" max="773" width="9.140625" style="1"/>
    <col min="774" max="774" width="3" style="1" customWidth="1"/>
    <col min="775" max="777" width="9.140625" style="1"/>
    <col min="778" max="778" width="15.7109375" style="1" customWidth="1"/>
    <col min="779" max="784" width="6.42578125" style="1" customWidth="1"/>
    <col min="785" max="1024" width="9.140625" style="1"/>
    <col min="1025" max="1025" width="16.7109375" style="1" customWidth="1"/>
    <col min="1026" max="1026" width="9.140625" style="1"/>
    <col min="1027" max="1027" width="3" style="1" customWidth="1"/>
    <col min="1028" max="1029" width="9.140625" style="1"/>
    <col min="1030" max="1030" width="3" style="1" customWidth="1"/>
    <col min="1031" max="1033" width="9.140625" style="1"/>
    <col min="1034" max="1034" width="15.7109375" style="1" customWidth="1"/>
    <col min="1035" max="1040" width="6.42578125" style="1" customWidth="1"/>
    <col min="1041" max="1280" width="9.140625" style="1"/>
    <col min="1281" max="1281" width="16.7109375" style="1" customWidth="1"/>
    <col min="1282" max="1282" width="9.140625" style="1"/>
    <col min="1283" max="1283" width="3" style="1" customWidth="1"/>
    <col min="1284" max="1285" width="9.140625" style="1"/>
    <col min="1286" max="1286" width="3" style="1" customWidth="1"/>
    <col min="1287" max="1289" width="9.140625" style="1"/>
    <col min="1290" max="1290" width="15.7109375" style="1" customWidth="1"/>
    <col min="1291" max="1296" width="6.42578125" style="1" customWidth="1"/>
    <col min="1297" max="1536" width="9.140625" style="1"/>
    <col min="1537" max="1537" width="16.7109375" style="1" customWidth="1"/>
    <col min="1538" max="1538" width="9.140625" style="1"/>
    <col min="1539" max="1539" width="3" style="1" customWidth="1"/>
    <col min="1540" max="1541" width="9.140625" style="1"/>
    <col min="1542" max="1542" width="3" style="1" customWidth="1"/>
    <col min="1543" max="1545" width="9.140625" style="1"/>
    <col min="1546" max="1546" width="15.7109375" style="1" customWidth="1"/>
    <col min="1547" max="1552" width="6.42578125" style="1" customWidth="1"/>
    <col min="1553" max="1792" width="9.140625" style="1"/>
    <col min="1793" max="1793" width="16.7109375" style="1" customWidth="1"/>
    <col min="1794" max="1794" width="9.140625" style="1"/>
    <col min="1795" max="1795" width="3" style="1" customWidth="1"/>
    <col min="1796" max="1797" width="9.140625" style="1"/>
    <col min="1798" max="1798" width="3" style="1" customWidth="1"/>
    <col min="1799" max="1801" width="9.140625" style="1"/>
    <col min="1802" max="1802" width="15.7109375" style="1" customWidth="1"/>
    <col min="1803" max="1808" width="6.42578125" style="1" customWidth="1"/>
    <col min="1809" max="2048" width="9.140625" style="1"/>
    <col min="2049" max="2049" width="16.7109375" style="1" customWidth="1"/>
    <col min="2050" max="2050" width="9.140625" style="1"/>
    <col min="2051" max="2051" width="3" style="1" customWidth="1"/>
    <col min="2052" max="2053" width="9.140625" style="1"/>
    <col min="2054" max="2054" width="3" style="1" customWidth="1"/>
    <col min="2055" max="2057" width="9.140625" style="1"/>
    <col min="2058" max="2058" width="15.7109375" style="1" customWidth="1"/>
    <col min="2059" max="2064" width="6.42578125" style="1" customWidth="1"/>
    <col min="2065" max="2304" width="9.140625" style="1"/>
    <col min="2305" max="2305" width="16.7109375" style="1" customWidth="1"/>
    <col min="2306" max="2306" width="9.140625" style="1"/>
    <col min="2307" max="2307" width="3" style="1" customWidth="1"/>
    <col min="2308" max="2309" width="9.140625" style="1"/>
    <col min="2310" max="2310" width="3" style="1" customWidth="1"/>
    <col min="2311" max="2313" width="9.140625" style="1"/>
    <col min="2314" max="2314" width="15.7109375" style="1" customWidth="1"/>
    <col min="2315" max="2320" width="6.42578125" style="1" customWidth="1"/>
    <col min="2321" max="2560" width="9.140625" style="1"/>
    <col min="2561" max="2561" width="16.7109375" style="1" customWidth="1"/>
    <col min="2562" max="2562" width="9.140625" style="1"/>
    <col min="2563" max="2563" width="3" style="1" customWidth="1"/>
    <col min="2564" max="2565" width="9.140625" style="1"/>
    <col min="2566" max="2566" width="3" style="1" customWidth="1"/>
    <col min="2567" max="2569" width="9.140625" style="1"/>
    <col min="2570" max="2570" width="15.7109375" style="1" customWidth="1"/>
    <col min="2571" max="2576" width="6.42578125" style="1" customWidth="1"/>
    <col min="2577" max="2816" width="9.140625" style="1"/>
    <col min="2817" max="2817" width="16.7109375" style="1" customWidth="1"/>
    <col min="2818" max="2818" width="9.140625" style="1"/>
    <col min="2819" max="2819" width="3" style="1" customWidth="1"/>
    <col min="2820" max="2821" width="9.140625" style="1"/>
    <col min="2822" max="2822" width="3" style="1" customWidth="1"/>
    <col min="2823" max="2825" width="9.140625" style="1"/>
    <col min="2826" max="2826" width="15.7109375" style="1" customWidth="1"/>
    <col min="2827" max="2832" width="6.42578125" style="1" customWidth="1"/>
    <col min="2833" max="3072" width="9.140625" style="1"/>
    <col min="3073" max="3073" width="16.7109375" style="1" customWidth="1"/>
    <col min="3074" max="3074" width="9.140625" style="1"/>
    <col min="3075" max="3075" width="3" style="1" customWidth="1"/>
    <col min="3076" max="3077" width="9.140625" style="1"/>
    <col min="3078" max="3078" width="3" style="1" customWidth="1"/>
    <col min="3079" max="3081" width="9.140625" style="1"/>
    <col min="3082" max="3082" width="15.7109375" style="1" customWidth="1"/>
    <col min="3083" max="3088" width="6.42578125" style="1" customWidth="1"/>
    <col min="3089" max="3328" width="9.140625" style="1"/>
    <col min="3329" max="3329" width="16.7109375" style="1" customWidth="1"/>
    <col min="3330" max="3330" width="9.140625" style="1"/>
    <col min="3331" max="3331" width="3" style="1" customWidth="1"/>
    <col min="3332" max="3333" width="9.140625" style="1"/>
    <col min="3334" max="3334" width="3" style="1" customWidth="1"/>
    <col min="3335" max="3337" width="9.140625" style="1"/>
    <col min="3338" max="3338" width="15.7109375" style="1" customWidth="1"/>
    <col min="3339" max="3344" width="6.42578125" style="1" customWidth="1"/>
    <col min="3345" max="3584" width="9.140625" style="1"/>
    <col min="3585" max="3585" width="16.7109375" style="1" customWidth="1"/>
    <col min="3586" max="3586" width="9.140625" style="1"/>
    <col min="3587" max="3587" width="3" style="1" customWidth="1"/>
    <col min="3588" max="3589" width="9.140625" style="1"/>
    <col min="3590" max="3590" width="3" style="1" customWidth="1"/>
    <col min="3591" max="3593" width="9.140625" style="1"/>
    <col min="3594" max="3594" width="15.7109375" style="1" customWidth="1"/>
    <col min="3595" max="3600" width="6.42578125" style="1" customWidth="1"/>
    <col min="3601" max="3840" width="9.140625" style="1"/>
    <col min="3841" max="3841" width="16.7109375" style="1" customWidth="1"/>
    <col min="3842" max="3842" width="9.140625" style="1"/>
    <col min="3843" max="3843" width="3" style="1" customWidth="1"/>
    <col min="3844" max="3845" width="9.140625" style="1"/>
    <col min="3846" max="3846" width="3" style="1" customWidth="1"/>
    <col min="3847" max="3849" width="9.140625" style="1"/>
    <col min="3850" max="3850" width="15.7109375" style="1" customWidth="1"/>
    <col min="3851" max="3856" width="6.42578125" style="1" customWidth="1"/>
    <col min="3857" max="4096" width="9.140625" style="1"/>
    <col min="4097" max="4097" width="16.7109375" style="1" customWidth="1"/>
    <col min="4098" max="4098" width="9.140625" style="1"/>
    <col min="4099" max="4099" width="3" style="1" customWidth="1"/>
    <col min="4100" max="4101" width="9.140625" style="1"/>
    <col min="4102" max="4102" width="3" style="1" customWidth="1"/>
    <col min="4103" max="4105" width="9.140625" style="1"/>
    <col min="4106" max="4106" width="15.7109375" style="1" customWidth="1"/>
    <col min="4107" max="4112" width="6.42578125" style="1" customWidth="1"/>
    <col min="4113" max="4352" width="9.140625" style="1"/>
    <col min="4353" max="4353" width="16.7109375" style="1" customWidth="1"/>
    <col min="4354" max="4354" width="9.140625" style="1"/>
    <col min="4355" max="4355" width="3" style="1" customWidth="1"/>
    <col min="4356" max="4357" width="9.140625" style="1"/>
    <col min="4358" max="4358" width="3" style="1" customWidth="1"/>
    <col min="4359" max="4361" width="9.140625" style="1"/>
    <col min="4362" max="4362" width="15.7109375" style="1" customWidth="1"/>
    <col min="4363" max="4368" width="6.42578125" style="1" customWidth="1"/>
    <col min="4369" max="4608" width="9.140625" style="1"/>
    <col min="4609" max="4609" width="16.7109375" style="1" customWidth="1"/>
    <col min="4610" max="4610" width="9.140625" style="1"/>
    <col min="4611" max="4611" width="3" style="1" customWidth="1"/>
    <col min="4612" max="4613" width="9.140625" style="1"/>
    <col min="4614" max="4614" width="3" style="1" customWidth="1"/>
    <col min="4615" max="4617" width="9.140625" style="1"/>
    <col min="4618" max="4618" width="15.7109375" style="1" customWidth="1"/>
    <col min="4619" max="4624" width="6.42578125" style="1" customWidth="1"/>
    <col min="4625" max="4864" width="9.140625" style="1"/>
    <col min="4865" max="4865" width="16.7109375" style="1" customWidth="1"/>
    <col min="4866" max="4866" width="9.140625" style="1"/>
    <col min="4867" max="4867" width="3" style="1" customWidth="1"/>
    <col min="4868" max="4869" width="9.140625" style="1"/>
    <col min="4870" max="4870" width="3" style="1" customWidth="1"/>
    <col min="4871" max="4873" width="9.140625" style="1"/>
    <col min="4874" max="4874" width="15.7109375" style="1" customWidth="1"/>
    <col min="4875" max="4880" width="6.42578125" style="1" customWidth="1"/>
    <col min="4881" max="5120" width="9.140625" style="1"/>
    <col min="5121" max="5121" width="16.7109375" style="1" customWidth="1"/>
    <col min="5122" max="5122" width="9.140625" style="1"/>
    <col min="5123" max="5123" width="3" style="1" customWidth="1"/>
    <col min="5124" max="5125" width="9.140625" style="1"/>
    <col min="5126" max="5126" width="3" style="1" customWidth="1"/>
    <col min="5127" max="5129" width="9.140625" style="1"/>
    <col min="5130" max="5130" width="15.7109375" style="1" customWidth="1"/>
    <col min="5131" max="5136" width="6.42578125" style="1" customWidth="1"/>
    <col min="5137" max="5376" width="9.140625" style="1"/>
    <col min="5377" max="5377" width="16.7109375" style="1" customWidth="1"/>
    <col min="5378" max="5378" width="9.140625" style="1"/>
    <col min="5379" max="5379" width="3" style="1" customWidth="1"/>
    <col min="5380" max="5381" width="9.140625" style="1"/>
    <col min="5382" max="5382" width="3" style="1" customWidth="1"/>
    <col min="5383" max="5385" width="9.140625" style="1"/>
    <col min="5386" max="5386" width="15.7109375" style="1" customWidth="1"/>
    <col min="5387" max="5392" width="6.42578125" style="1" customWidth="1"/>
    <col min="5393" max="5632" width="9.140625" style="1"/>
    <col min="5633" max="5633" width="16.7109375" style="1" customWidth="1"/>
    <col min="5634" max="5634" width="9.140625" style="1"/>
    <col min="5635" max="5635" width="3" style="1" customWidth="1"/>
    <col min="5636" max="5637" width="9.140625" style="1"/>
    <col min="5638" max="5638" width="3" style="1" customWidth="1"/>
    <col min="5639" max="5641" width="9.140625" style="1"/>
    <col min="5642" max="5642" width="15.7109375" style="1" customWidth="1"/>
    <col min="5643" max="5648" width="6.42578125" style="1" customWidth="1"/>
    <col min="5649" max="5888" width="9.140625" style="1"/>
    <col min="5889" max="5889" width="16.7109375" style="1" customWidth="1"/>
    <col min="5890" max="5890" width="9.140625" style="1"/>
    <col min="5891" max="5891" width="3" style="1" customWidth="1"/>
    <col min="5892" max="5893" width="9.140625" style="1"/>
    <col min="5894" max="5894" width="3" style="1" customWidth="1"/>
    <col min="5895" max="5897" width="9.140625" style="1"/>
    <col min="5898" max="5898" width="15.7109375" style="1" customWidth="1"/>
    <col min="5899" max="5904" width="6.42578125" style="1" customWidth="1"/>
    <col min="5905" max="6144" width="9.140625" style="1"/>
    <col min="6145" max="6145" width="16.7109375" style="1" customWidth="1"/>
    <col min="6146" max="6146" width="9.140625" style="1"/>
    <col min="6147" max="6147" width="3" style="1" customWidth="1"/>
    <col min="6148" max="6149" width="9.140625" style="1"/>
    <col min="6150" max="6150" width="3" style="1" customWidth="1"/>
    <col min="6151" max="6153" width="9.140625" style="1"/>
    <col min="6154" max="6154" width="15.7109375" style="1" customWidth="1"/>
    <col min="6155" max="6160" width="6.42578125" style="1" customWidth="1"/>
    <col min="6161" max="6400" width="9.140625" style="1"/>
    <col min="6401" max="6401" width="16.7109375" style="1" customWidth="1"/>
    <col min="6402" max="6402" width="9.140625" style="1"/>
    <col min="6403" max="6403" width="3" style="1" customWidth="1"/>
    <col min="6404" max="6405" width="9.140625" style="1"/>
    <col min="6406" max="6406" width="3" style="1" customWidth="1"/>
    <col min="6407" max="6409" width="9.140625" style="1"/>
    <col min="6410" max="6410" width="15.7109375" style="1" customWidth="1"/>
    <col min="6411" max="6416" width="6.42578125" style="1" customWidth="1"/>
    <col min="6417" max="6656" width="9.140625" style="1"/>
    <col min="6657" max="6657" width="16.7109375" style="1" customWidth="1"/>
    <col min="6658" max="6658" width="9.140625" style="1"/>
    <col min="6659" max="6659" width="3" style="1" customWidth="1"/>
    <col min="6660" max="6661" width="9.140625" style="1"/>
    <col min="6662" max="6662" width="3" style="1" customWidth="1"/>
    <col min="6663" max="6665" width="9.140625" style="1"/>
    <col min="6666" max="6666" width="15.7109375" style="1" customWidth="1"/>
    <col min="6667" max="6672" width="6.42578125" style="1" customWidth="1"/>
    <col min="6673" max="6912" width="9.140625" style="1"/>
    <col min="6913" max="6913" width="16.7109375" style="1" customWidth="1"/>
    <col min="6914" max="6914" width="9.140625" style="1"/>
    <col min="6915" max="6915" width="3" style="1" customWidth="1"/>
    <col min="6916" max="6917" width="9.140625" style="1"/>
    <col min="6918" max="6918" width="3" style="1" customWidth="1"/>
    <col min="6919" max="6921" width="9.140625" style="1"/>
    <col min="6922" max="6922" width="15.7109375" style="1" customWidth="1"/>
    <col min="6923" max="6928" width="6.42578125" style="1" customWidth="1"/>
    <col min="6929" max="7168" width="9.140625" style="1"/>
    <col min="7169" max="7169" width="16.7109375" style="1" customWidth="1"/>
    <col min="7170" max="7170" width="9.140625" style="1"/>
    <col min="7171" max="7171" width="3" style="1" customWidth="1"/>
    <col min="7172" max="7173" width="9.140625" style="1"/>
    <col min="7174" max="7174" width="3" style="1" customWidth="1"/>
    <col min="7175" max="7177" width="9.140625" style="1"/>
    <col min="7178" max="7178" width="15.7109375" style="1" customWidth="1"/>
    <col min="7179" max="7184" width="6.42578125" style="1" customWidth="1"/>
    <col min="7185" max="7424" width="9.140625" style="1"/>
    <col min="7425" max="7425" width="16.7109375" style="1" customWidth="1"/>
    <col min="7426" max="7426" width="9.140625" style="1"/>
    <col min="7427" max="7427" width="3" style="1" customWidth="1"/>
    <col min="7428" max="7429" width="9.140625" style="1"/>
    <col min="7430" max="7430" width="3" style="1" customWidth="1"/>
    <col min="7431" max="7433" width="9.140625" style="1"/>
    <col min="7434" max="7434" width="15.7109375" style="1" customWidth="1"/>
    <col min="7435" max="7440" width="6.42578125" style="1" customWidth="1"/>
    <col min="7441" max="7680" width="9.140625" style="1"/>
    <col min="7681" max="7681" width="16.7109375" style="1" customWidth="1"/>
    <col min="7682" max="7682" width="9.140625" style="1"/>
    <col min="7683" max="7683" width="3" style="1" customWidth="1"/>
    <col min="7684" max="7685" width="9.140625" style="1"/>
    <col min="7686" max="7686" width="3" style="1" customWidth="1"/>
    <col min="7687" max="7689" width="9.140625" style="1"/>
    <col min="7690" max="7690" width="15.7109375" style="1" customWidth="1"/>
    <col min="7691" max="7696" width="6.42578125" style="1" customWidth="1"/>
    <col min="7697" max="7936" width="9.140625" style="1"/>
    <col min="7937" max="7937" width="16.7109375" style="1" customWidth="1"/>
    <col min="7938" max="7938" width="9.140625" style="1"/>
    <col min="7939" max="7939" width="3" style="1" customWidth="1"/>
    <col min="7940" max="7941" width="9.140625" style="1"/>
    <col min="7942" max="7942" width="3" style="1" customWidth="1"/>
    <col min="7943" max="7945" width="9.140625" style="1"/>
    <col min="7946" max="7946" width="15.7109375" style="1" customWidth="1"/>
    <col min="7947" max="7952" width="6.42578125" style="1" customWidth="1"/>
    <col min="7953" max="8192" width="9.140625" style="1"/>
    <col min="8193" max="8193" width="16.7109375" style="1" customWidth="1"/>
    <col min="8194" max="8194" width="9.140625" style="1"/>
    <col min="8195" max="8195" width="3" style="1" customWidth="1"/>
    <col min="8196" max="8197" width="9.140625" style="1"/>
    <col min="8198" max="8198" width="3" style="1" customWidth="1"/>
    <col min="8199" max="8201" width="9.140625" style="1"/>
    <col min="8202" max="8202" width="15.7109375" style="1" customWidth="1"/>
    <col min="8203" max="8208" width="6.42578125" style="1" customWidth="1"/>
    <col min="8209" max="8448" width="9.140625" style="1"/>
    <col min="8449" max="8449" width="16.7109375" style="1" customWidth="1"/>
    <col min="8450" max="8450" width="9.140625" style="1"/>
    <col min="8451" max="8451" width="3" style="1" customWidth="1"/>
    <col min="8452" max="8453" width="9.140625" style="1"/>
    <col min="8454" max="8454" width="3" style="1" customWidth="1"/>
    <col min="8455" max="8457" width="9.140625" style="1"/>
    <col min="8458" max="8458" width="15.7109375" style="1" customWidth="1"/>
    <col min="8459" max="8464" width="6.42578125" style="1" customWidth="1"/>
    <col min="8465" max="8704" width="9.140625" style="1"/>
    <col min="8705" max="8705" width="16.7109375" style="1" customWidth="1"/>
    <col min="8706" max="8706" width="9.140625" style="1"/>
    <col min="8707" max="8707" width="3" style="1" customWidth="1"/>
    <col min="8708" max="8709" width="9.140625" style="1"/>
    <col min="8710" max="8710" width="3" style="1" customWidth="1"/>
    <col min="8711" max="8713" width="9.140625" style="1"/>
    <col min="8714" max="8714" width="15.7109375" style="1" customWidth="1"/>
    <col min="8715" max="8720" width="6.42578125" style="1" customWidth="1"/>
    <col min="8721" max="8960" width="9.140625" style="1"/>
    <col min="8961" max="8961" width="16.7109375" style="1" customWidth="1"/>
    <col min="8962" max="8962" width="9.140625" style="1"/>
    <col min="8963" max="8963" width="3" style="1" customWidth="1"/>
    <col min="8964" max="8965" width="9.140625" style="1"/>
    <col min="8966" max="8966" width="3" style="1" customWidth="1"/>
    <col min="8967" max="8969" width="9.140625" style="1"/>
    <col min="8970" max="8970" width="15.7109375" style="1" customWidth="1"/>
    <col min="8971" max="8976" width="6.42578125" style="1" customWidth="1"/>
    <col min="8977" max="9216" width="9.140625" style="1"/>
    <col min="9217" max="9217" width="16.7109375" style="1" customWidth="1"/>
    <col min="9218" max="9218" width="9.140625" style="1"/>
    <col min="9219" max="9219" width="3" style="1" customWidth="1"/>
    <col min="9220" max="9221" width="9.140625" style="1"/>
    <col min="9222" max="9222" width="3" style="1" customWidth="1"/>
    <col min="9223" max="9225" width="9.140625" style="1"/>
    <col min="9226" max="9226" width="15.7109375" style="1" customWidth="1"/>
    <col min="9227" max="9232" width="6.42578125" style="1" customWidth="1"/>
    <col min="9233" max="9472" width="9.140625" style="1"/>
    <col min="9473" max="9473" width="16.7109375" style="1" customWidth="1"/>
    <col min="9474" max="9474" width="9.140625" style="1"/>
    <col min="9475" max="9475" width="3" style="1" customWidth="1"/>
    <col min="9476" max="9477" width="9.140625" style="1"/>
    <col min="9478" max="9478" width="3" style="1" customWidth="1"/>
    <col min="9479" max="9481" width="9.140625" style="1"/>
    <col min="9482" max="9482" width="15.7109375" style="1" customWidth="1"/>
    <col min="9483" max="9488" width="6.42578125" style="1" customWidth="1"/>
    <col min="9489" max="9728" width="9.140625" style="1"/>
    <col min="9729" max="9729" width="16.7109375" style="1" customWidth="1"/>
    <col min="9730" max="9730" width="9.140625" style="1"/>
    <col min="9731" max="9731" width="3" style="1" customWidth="1"/>
    <col min="9732" max="9733" width="9.140625" style="1"/>
    <col min="9734" max="9734" width="3" style="1" customWidth="1"/>
    <col min="9735" max="9737" width="9.140625" style="1"/>
    <col min="9738" max="9738" width="15.7109375" style="1" customWidth="1"/>
    <col min="9739" max="9744" width="6.42578125" style="1" customWidth="1"/>
    <col min="9745" max="9984" width="9.140625" style="1"/>
    <col min="9985" max="9985" width="16.7109375" style="1" customWidth="1"/>
    <col min="9986" max="9986" width="9.140625" style="1"/>
    <col min="9987" max="9987" width="3" style="1" customWidth="1"/>
    <col min="9988" max="9989" width="9.140625" style="1"/>
    <col min="9990" max="9990" width="3" style="1" customWidth="1"/>
    <col min="9991" max="9993" width="9.140625" style="1"/>
    <col min="9994" max="9994" width="15.7109375" style="1" customWidth="1"/>
    <col min="9995" max="10000" width="6.42578125" style="1" customWidth="1"/>
    <col min="10001" max="10240" width="9.140625" style="1"/>
    <col min="10241" max="10241" width="16.7109375" style="1" customWidth="1"/>
    <col min="10242" max="10242" width="9.140625" style="1"/>
    <col min="10243" max="10243" width="3" style="1" customWidth="1"/>
    <col min="10244" max="10245" width="9.140625" style="1"/>
    <col min="10246" max="10246" width="3" style="1" customWidth="1"/>
    <col min="10247" max="10249" width="9.140625" style="1"/>
    <col min="10250" max="10250" width="15.7109375" style="1" customWidth="1"/>
    <col min="10251" max="10256" width="6.42578125" style="1" customWidth="1"/>
    <col min="10257" max="10496" width="9.140625" style="1"/>
    <col min="10497" max="10497" width="16.7109375" style="1" customWidth="1"/>
    <col min="10498" max="10498" width="9.140625" style="1"/>
    <col min="10499" max="10499" width="3" style="1" customWidth="1"/>
    <col min="10500" max="10501" width="9.140625" style="1"/>
    <col min="10502" max="10502" width="3" style="1" customWidth="1"/>
    <col min="10503" max="10505" width="9.140625" style="1"/>
    <col min="10506" max="10506" width="15.7109375" style="1" customWidth="1"/>
    <col min="10507" max="10512" width="6.42578125" style="1" customWidth="1"/>
    <col min="10513" max="10752" width="9.140625" style="1"/>
    <col min="10753" max="10753" width="16.7109375" style="1" customWidth="1"/>
    <col min="10754" max="10754" width="9.140625" style="1"/>
    <col min="10755" max="10755" width="3" style="1" customWidth="1"/>
    <col min="10756" max="10757" width="9.140625" style="1"/>
    <col min="10758" max="10758" width="3" style="1" customWidth="1"/>
    <col min="10759" max="10761" width="9.140625" style="1"/>
    <col min="10762" max="10762" width="15.7109375" style="1" customWidth="1"/>
    <col min="10763" max="10768" width="6.42578125" style="1" customWidth="1"/>
    <col min="10769" max="11008" width="9.140625" style="1"/>
    <col min="11009" max="11009" width="16.7109375" style="1" customWidth="1"/>
    <col min="11010" max="11010" width="9.140625" style="1"/>
    <col min="11011" max="11011" width="3" style="1" customWidth="1"/>
    <col min="11012" max="11013" width="9.140625" style="1"/>
    <col min="11014" max="11014" width="3" style="1" customWidth="1"/>
    <col min="11015" max="11017" width="9.140625" style="1"/>
    <col min="11018" max="11018" width="15.7109375" style="1" customWidth="1"/>
    <col min="11019" max="11024" width="6.42578125" style="1" customWidth="1"/>
    <col min="11025" max="11264" width="9.140625" style="1"/>
    <col min="11265" max="11265" width="16.7109375" style="1" customWidth="1"/>
    <col min="11266" max="11266" width="9.140625" style="1"/>
    <col min="11267" max="11267" width="3" style="1" customWidth="1"/>
    <col min="11268" max="11269" width="9.140625" style="1"/>
    <col min="11270" max="11270" width="3" style="1" customWidth="1"/>
    <col min="11271" max="11273" width="9.140625" style="1"/>
    <col min="11274" max="11274" width="15.7109375" style="1" customWidth="1"/>
    <col min="11275" max="11280" width="6.42578125" style="1" customWidth="1"/>
    <col min="11281" max="11520" width="9.140625" style="1"/>
    <col min="11521" max="11521" width="16.7109375" style="1" customWidth="1"/>
    <col min="11522" max="11522" width="9.140625" style="1"/>
    <col min="11523" max="11523" width="3" style="1" customWidth="1"/>
    <col min="11524" max="11525" width="9.140625" style="1"/>
    <col min="11526" max="11526" width="3" style="1" customWidth="1"/>
    <col min="11527" max="11529" width="9.140625" style="1"/>
    <col min="11530" max="11530" width="15.7109375" style="1" customWidth="1"/>
    <col min="11531" max="11536" width="6.42578125" style="1" customWidth="1"/>
    <col min="11537" max="11776" width="9.140625" style="1"/>
    <col min="11777" max="11777" width="16.7109375" style="1" customWidth="1"/>
    <col min="11778" max="11778" width="9.140625" style="1"/>
    <col min="11779" max="11779" width="3" style="1" customWidth="1"/>
    <col min="11780" max="11781" width="9.140625" style="1"/>
    <col min="11782" max="11782" width="3" style="1" customWidth="1"/>
    <col min="11783" max="11785" width="9.140625" style="1"/>
    <col min="11786" max="11786" width="15.7109375" style="1" customWidth="1"/>
    <col min="11787" max="11792" width="6.42578125" style="1" customWidth="1"/>
    <col min="11793" max="12032" width="9.140625" style="1"/>
    <col min="12033" max="12033" width="16.7109375" style="1" customWidth="1"/>
    <col min="12034" max="12034" width="9.140625" style="1"/>
    <col min="12035" max="12035" width="3" style="1" customWidth="1"/>
    <col min="12036" max="12037" width="9.140625" style="1"/>
    <col min="12038" max="12038" width="3" style="1" customWidth="1"/>
    <col min="12039" max="12041" width="9.140625" style="1"/>
    <col min="12042" max="12042" width="15.7109375" style="1" customWidth="1"/>
    <col min="12043" max="12048" width="6.42578125" style="1" customWidth="1"/>
    <col min="12049" max="12288" width="9.140625" style="1"/>
    <col min="12289" max="12289" width="16.7109375" style="1" customWidth="1"/>
    <col min="12290" max="12290" width="9.140625" style="1"/>
    <col min="12291" max="12291" width="3" style="1" customWidth="1"/>
    <col min="12292" max="12293" width="9.140625" style="1"/>
    <col min="12294" max="12294" width="3" style="1" customWidth="1"/>
    <col min="12295" max="12297" width="9.140625" style="1"/>
    <col min="12298" max="12298" width="15.7109375" style="1" customWidth="1"/>
    <col min="12299" max="12304" width="6.42578125" style="1" customWidth="1"/>
    <col min="12305" max="12544" width="9.140625" style="1"/>
    <col min="12545" max="12545" width="16.7109375" style="1" customWidth="1"/>
    <col min="12546" max="12546" width="9.140625" style="1"/>
    <col min="12547" max="12547" width="3" style="1" customWidth="1"/>
    <col min="12548" max="12549" width="9.140625" style="1"/>
    <col min="12550" max="12550" width="3" style="1" customWidth="1"/>
    <col min="12551" max="12553" width="9.140625" style="1"/>
    <col min="12554" max="12554" width="15.7109375" style="1" customWidth="1"/>
    <col min="12555" max="12560" width="6.42578125" style="1" customWidth="1"/>
    <col min="12561" max="12800" width="9.140625" style="1"/>
    <col min="12801" max="12801" width="16.7109375" style="1" customWidth="1"/>
    <col min="12802" max="12802" width="9.140625" style="1"/>
    <col min="12803" max="12803" width="3" style="1" customWidth="1"/>
    <col min="12804" max="12805" width="9.140625" style="1"/>
    <col min="12806" max="12806" width="3" style="1" customWidth="1"/>
    <col min="12807" max="12809" width="9.140625" style="1"/>
    <col min="12810" max="12810" width="15.7109375" style="1" customWidth="1"/>
    <col min="12811" max="12816" width="6.42578125" style="1" customWidth="1"/>
    <col min="12817" max="13056" width="9.140625" style="1"/>
    <col min="13057" max="13057" width="16.7109375" style="1" customWidth="1"/>
    <col min="13058" max="13058" width="9.140625" style="1"/>
    <col min="13059" max="13059" width="3" style="1" customWidth="1"/>
    <col min="13060" max="13061" width="9.140625" style="1"/>
    <col min="13062" max="13062" width="3" style="1" customWidth="1"/>
    <col min="13063" max="13065" width="9.140625" style="1"/>
    <col min="13066" max="13066" width="15.7109375" style="1" customWidth="1"/>
    <col min="13067" max="13072" width="6.42578125" style="1" customWidth="1"/>
    <col min="13073" max="13312" width="9.140625" style="1"/>
    <col min="13313" max="13313" width="16.7109375" style="1" customWidth="1"/>
    <col min="13314" max="13314" width="9.140625" style="1"/>
    <col min="13315" max="13315" width="3" style="1" customWidth="1"/>
    <col min="13316" max="13317" width="9.140625" style="1"/>
    <col min="13318" max="13318" width="3" style="1" customWidth="1"/>
    <col min="13319" max="13321" width="9.140625" style="1"/>
    <col min="13322" max="13322" width="15.7109375" style="1" customWidth="1"/>
    <col min="13323" max="13328" width="6.42578125" style="1" customWidth="1"/>
    <col min="13329" max="13568" width="9.140625" style="1"/>
    <col min="13569" max="13569" width="16.7109375" style="1" customWidth="1"/>
    <col min="13570" max="13570" width="9.140625" style="1"/>
    <col min="13571" max="13571" width="3" style="1" customWidth="1"/>
    <col min="13572" max="13573" width="9.140625" style="1"/>
    <col min="13574" max="13574" width="3" style="1" customWidth="1"/>
    <col min="13575" max="13577" width="9.140625" style="1"/>
    <col min="13578" max="13578" width="15.7109375" style="1" customWidth="1"/>
    <col min="13579" max="13584" width="6.42578125" style="1" customWidth="1"/>
    <col min="13585" max="13824" width="9.140625" style="1"/>
    <col min="13825" max="13825" width="16.7109375" style="1" customWidth="1"/>
    <col min="13826" max="13826" width="9.140625" style="1"/>
    <col min="13827" max="13827" width="3" style="1" customWidth="1"/>
    <col min="13828" max="13829" width="9.140625" style="1"/>
    <col min="13830" max="13830" width="3" style="1" customWidth="1"/>
    <col min="13831" max="13833" width="9.140625" style="1"/>
    <col min="13834" max="13834" width="15.7109375" style="1" customWidth="1"/>
    <col min="13835" max="13840" width="6.42578125" style="1" customWidth="1"/>
    <col min="13841" max="14080" width="9.140625" style="1"/>
    <col min="14081" max="14081" width="16.7109375" style="1" customWidth="1"/>
    <col min="14082" max="14082" width="9.140625" style="1"/>
    <col min="14083" max="14083" width="3" style="1" customWidth="1"/>
    <col min="14084" max="14085" width="9.140625" style="1"/>
    <col min="14086" max="14086" width="3" style="1" customWidth="1"/>
    <col min="14087" max="14089" width="9.140625" style="1"/>
    <col min="14090" max="14090" width="15.7109375" style="1" customWidth="1"/>
    <col min="14091" max="14096" width="6.42578125" style="1" customWidth="1"/>
    <col min="14097" max="14336" width="9.140625" style="1"/>
    <col min="14337" max="14337" width="16.7109375" style="1" customWidth="1"/>
    <col min="14338" max="14338" width="9.140625" style="1"/>
    <col min="14339" max="14339" width="3" style="1" customWidth="1"/>
    <col min="14340" max="14341" width="9.140625" style="1"/>
    <col min="14342" max="14342" width="3" style="1" customWidth="1"/>
    <col min="14343" max="14345" width="9.140625" style="1"/>
    <col min="14346" max="14346" width="15.7109375" style="1" customWidth="1"/>
    <col min="14347" max="14352" width="6.42578125" style="1" customWidth="1"/>
    <col min="14353" max="14592" width="9.140625" style="1"/>
    <col min="14593" max="14593" width="16.7109375" style="1" customWidth="1"/>
    <col min="14594" max="14594" width="9.140625" style="1"/>
    <col min="14595" max="14595" width="3" style="1" customWidth="1"/>
    <col min="14596" max="14597" width="9.140625" style="1"/>
    <col min="14598" max="14598" width="3" style="1" customWidth="1"/>
    <col min="14599" max="14601" width="9.140625" style="1"/>
    <col min="14602" max="14602" width="15.7109375" style="1" customWidth="1"/>
    <col min="14603" max="14608" width="6.42578125" style="1" customWidth="1"/>
    <col min="14609" max="14848" width="9.140625" style="1"/>
    <col min="14849" max="14849" width="16.7109375" style="1" customWidth="1"/>
    <col min="14850" max="14850" width="9.140625" style="1"/>
    <col min="14851" max="14851" width="3" style="1" customWidth="1"/>
    <col min="14852" max="14853" width="9.140625" style="1"/>
    <col min="14854" max="14854" width="3" style="1" customWidth="1"/>
    <col min="14855" max="14857" width="9.140625" style="1"/>
    <col min="14858" max="14858" width="15.7109375" style="1" customWidth="1"/>
    <col min="14859" max="14864" width="6.42578125" style="1" customWidth="1"/>
    <col min="14865" max="15104" width="9.140625" style="1"/>
    <col min="15105" max="15105" width="16.7109375" style="1" customWidth="1"/>
    <col min="15106" max="15106" width="9.140625" style="1"/>
    <col min="15107" max="15107" width="3" style="1" customWidth="1"/>
    <col min="15108" max="15109" width="9.140625" style="1"/>
    <col min="15110" max="15110" width="3" style="1" customWidth="1"/>
    <col min="15111" max="15113" width="9.140625" style="1"/>
    <col min="15114" max="15114" width="15.7109375" style="1" customWidth="1"/>
    <col min="15115" max="15120" width="6.42578125" style="1" customWidth="1"/>
    <col min="15121" max="15360" width="9.140625" style="1"/>
    <col min="15361" max="15361" width="16.7109375" style="1" customWidth="1"/>
    <col min="15362" max="15362" width="9.140625" style="1"/>
    <col min="15363" max="15363" width="3" style="1" customWidth="1"/>
    <col min="15364" max="15365" width="9.140625" style="1"/>
    <col min="15366" max="15366" width="3" style="1" customWidth="1"/>
    <col min="15367" max="15369" width="9.140625" style="1"/>
    <col min="15370" max="15370" width="15.7109375" style="1" customWidth="1"/>
    <col min="15371" max="15376" width="6.42578125" style="1" customWidth="1"/>
    <col min="15377" max="15616" width="9.140625" style="1"/>
    <col min="15617" max="15617" width="16.7109375" style="1" customWidth="1"/>
    <col min="15618" max="15618" width="9.140625" style="1"/>
    <col min="15619" max="15619" width="3" style="1" customWidth="1"/>
    <col min="15620" max="15621" width="9.140625" style="1"/>
    <col min="15622" max="15622" width="3" style="1" customWidth="1"/>
    <col min="15623" max="15625" width="9.140625" style="1"/>
    <col min="15626" max="15626" width="15.7109375" style="1" customWidth="1"/>
    <col min="15627" max="15632" width="6.42578125" style="1" customWidth="1"/>
    <col min="15633" max="15872" width="9.140625" style="1"/>
    <col min="15873" max="15873" width="16.7109375" style="1" customWidth="1"/>
    <col min="15874" max="15874" width="9.140625" style="1"/>
    <col min="15875" max="15875" width="3" style="1" customWidth="1"/>
    <col min="15876" max="15877" width="9.140625" style="1"/>
    <col min="15878" max="15878" width="3" style="1" customWidth="1"/>
    <col min="15879" max="15881" width="9.140625" style="1"/>
    <col min="15882" max="15882" width="15.7109375" style="1" customWidth="1"/>
    <col min="15883" max="15888" width="6.42578125" style="1" customWidth="1"/>
    <col min="15889" max="16128" width="9.140625" style="1"/>
    <col min="16129" max="16129" width="16.7109375" style="1" customWidth="1"/>
    <col min="16130" max="16130" width="9.140625" style="1"/>
    <col min="16131" max="16131" width="3" style="1" customWidth="1"/>
    <col min="16132" max="16133" width="9.140625" style="1"/>
    <col min="16134" max="16134" width="3" style="1" customWidth="1"/>
    <col min="16135" max="16137" width="9.140625" style="1"/>
    <col min="16138" max="16138" width="15.7109375" style="1" customWidth="1"/>
    <col min="16139" max="16144" width="6.42578125" style="1" customWidth="1"/>
    <col min="16145" max="16384" width="9.140625" style="1"/>
  </cols>
  <sheetData>
    <row r="1" spans="1:16" ht="20.100000000000001" customHeight="1" x14ac:dyDescent="0.2">
      <c r="A1" s="2" t="s">
        <v>4</v>
      </c>
      <c r="B1" s="3" t="str">
        <f>Pavimentação!B1</f>
        <v>PREFEITURA MUNICIPAL DE SIDEROPOLIS/SC</v>
      </c>
      <c r="C1" s="4"/>
      <c r="D1" s="50"/>
      <c r="E1" s="50"/>
      <c r="F1" s="50"/>
      <c r="G1" s="50"/>
      <c r="H1" s="52"/>
      <c r="I1" s="52"/>
      <c r="J1" s="52"/>
      <c r="K1" s="3"/>
      <c r="L1" s="57"/>
      <c r="M1" s="50"/>
      <c r="N1" s="50"/>
      <c r="O1" s="58"/>
      <c r="P1" s="59"/>
    </row>
    <row r="2" spans="1:16" ht="20.100000000000001" customHeight="1" x14ac:dyDescent="0.2">
      <c r="A2" s="6" t="s">
        <v>0</v>
      </c>
      <c r="B2" s="7" t="str">
        <f>Pavimentação!B2</f>
        <v>PAVIMENTAÇÃO ASFÁLTICA</v>
      </c>
      <c r="C2" s="8"/>
      <c r="D2" s="5"/>
      <c r="E2" s="5"/>
      <c r="F2" s="12"/>
      <c r="G2" s="12"/>
      <c r="H2" s="12"/>
      <c r="I2" s="12"/>
      <c r="J2" s="5"/>
      <c r="K2" s="34"/>
      <c r="L2" s="33"/>
      <c r="M2" s="5"/>
      <c r="N2" s="5"/>
      <c r="O2" s="32"/>
      <c r="P2" s="60"/>
    </row>
    <row r="3" spans="1:16" ht="20.100000000000001" customHeight="1" thickBot="1" x14ac:dyDescent="0.25">
      <c r="A3" s="9" t="s">
        <v>3</v>
      </c>
      <c r="B3" s="10" t="str">
        <f>Pavimentação!B3</f>
        <v>RODOVIA MUNICIPAL SID 164 - EXTENSÃO: 954,52m</v>
      </c>
      <c r="C3" s="11"/>
      <c r="D3" s="51"/>
      <c r="E3" s="51"/>
      <c r="F3" s="51"/>
      <c r="G3" s="51"/>
      <c r="H3" s="11"/>
      <c r="I3" s="11"/>
      <c r="J3" s="51"/>
      <c r="K3" s="55"/>
      <c r="L3" s="10"/>
      <c r="M3" s="51"/>
      <c r="N3" s="51"/>
      <c r="O3" s="61"/>
      <c r="P3" s="62"/>
    </row>
    <row r="4" spans="1:16" ht="16.5" thickBot="1" x14ac:dyDescent="0.25">
      <c r="A4" s="93"/>
      <c r="B4" s="13"/>
      <c r="C4" s="13"/>
      <c r="D4" s="13"/>
      <c r="E4" s="13"/>
      <c r="F4" s="13"/>
      <c r="G4" s="13"/>
      <c r="H4" s="13"/>
      <c r="I4" s="94"/>
      <c r="J4" s="94"/>
      <c r="K4" s="13"/>
      <c r="L4" s="13"/>
      <c r="M4" s="13"/>
      <c r="N4" s="13"/>
      <c r="O4" s="13"/>
      <c r="P4" s="95" t="s">
        <v>19</v>
      </c>
    </row>
    <row r="5" spans="1:16" x14ac:dyDescent="0.2">
      <c r="A5" s="266" t="s">
        <v>20</v>
      </c>
      <c r="B5" s="268" t="s">
        <v>1</v>
      </c>
      <c r="C5" s="268"/>
      <c r="D5" s="268"/>
      <c r="E5" s="268"/>
      <c r="F5" s="268"/>
      <c r="G5" s="268"/>
      <c r="H5" s="269" t="s">
        <v>13</v>
      </c>
      <c r="I5" s="269" t="s">
        <v>21</v>
      </c>
      <c r="J5" s="269" t="s">
        <v>22</v>
      </c>
      <c r="K5" s="268" t="s">
        <v>1</v>
      </c>
      <c r="L5" s="268"/>
      <c r="M5" s="268"/>
      <c r="N5" s="268"/>
      <c r="O5" s="268"/>
      <c r="P5" s="271"/>
    </row>
    <row r="6" spans="1:16" ht="15" thickBot="1" x14ac:dyDescent="0.25">
      <c r="A6" s="267"/>
      <c r="B6" s="272" t="s">
        <v>9</v>
      </c>
      <c r="C6" s="272"/>
      <c r="D6" s="272"/>
      <c r="E6" s="272" t="s">
        <v>8</v>
      </c>
      <c r="F6" s="272"/>
      <c r="G6" s="272"/>
      <c r="H6" s="270"/>
      <c r="I6" s="270"/>
      <c r="J6" s="270"/>
      <c r="K6" s="272" t="s">
        <v>23</v>
      </c>
      <c r="L6" s="272"/>
      <c r="M6" s="272"/>
      <c r="N6" s="272" t="s">
        <v>24</v>
      </c>
      <c r="O6" s="272"/>
      <c r="P6" s="273"/>
    </row>
    <row r="7" spans="1:16" ht="15" customHeight="1" x14ac:dyDescent="0.2">
      <c r="A7" s="96" t="s">
        <v>25</v>
      </c>
      <c r="B7" s="97">
        <f>Pavimentação!A7</f>
        <v>0</v>
      </c>
      <c r="C7" s="98" t="s">
        <v>5</v>
      </c>
      <c r="D7" s="25">
        <f>Pavimentação!C7</f>
        <v>0</v>
      </c>
      <c r="E7" s="97">
        <f>Pavimentação!D7</f>
        <v>47</v>
      </c>
      <c r="F7" s="98" t="s">
        <v>5</v>
      </c>
      <c r="G7" s="99">
        <f>Pavimentação!F7</f>
        <v>14.515000000000001</v>
      </c>
      <c r="H7" s="100">
        <v>745.95</v>
      </c>
      <c r="I7" s="101"/>
      <c r="J7" s="102" t="s">
        <v>29</v>
      </c>
      <c r="K7" s="256">
        <f>H9-K8</f>
        <v>1591.95</v>
      </c>
      <c r="L7" s="257"/>
      <c r="M7" s="258"/>
      <c r="N7" s="259">
        <v>1</v>
      </c>
      <c r="O7" s="260"/>
      <c r="P7" s="261"/>
    </row>
    <row r="8" spans="1:16" x14ac:dyDescent="0.2">
      <c r="A8" s="36" t="s">
        <v>30</v>
      </c>
      <c r="B8" s="37"/>
      <c r="C8" s="38"/>
      <c r="D8" s="39"/>
      <c r="E8" s="37"/>
      <c r="F8" s="38"/>
      <c r="G8" s="39"/>
      <c r="H8" s="63">
        <f>Remoção!K34</f>
        <v>846</v>
      </c>
      <c r="I8" s="35"/>
      <c r="J8" s="103"/>
      <c r="K8" s="262"/>
      <c r="L8" s="262"/>
      <c r="M8" s="262"/>
      <c r="N8" s="263"/>
      <c r="O8" s="264"/>
      <c r="P8" s="265"/>
    </row>
    <row r="9" spans="1:16" x14ac:dyDescent="0.2">
      <c r="A9" s="41"/>
      <c r="B9" s="37"/>
      <c r="C9" s="38"/>
      <c r="D9" s="39"/>
      <c r="E9" s="37"/>
      <c r="F9" s="38"/>
      <c r="G9" s="39"/>
      <c r="H9" s="42">
        <f>H8+H7</f>
        <v>1591.95</v>
      </c>
      <c r="I9" s="35"/>
      <c r="J9" s="35"/>
      <c r="K9" s="37"/>
      <c r="L9" s="38"/>
      <c r="M9" s="39"/>
      <c r="N9" s="37"/>
      <c r="O9" s="38"/>
      <c r="P9" s="40"/>
    </row>
    <row r="10" spans="1:16" x14ac:dyDescent="0.2">
      <c r="A10" s="36"/>
      <c r="B10" s="37"/>
      <c r="C10" s="38"/>
      <c r="D10" s="39"/>
      <c r="E10" s="37"/>
      <c r="F10" s="38"/>
      <c r="G10" s="39"/>
      <c r="H10" s="42"/>
      <c r="I10" s="35"/>
      <c r="J10" s="35"/>
      <c r="K10" s="37"/>
      <c r="L10" s="38"/>
      <c r="M10" s="39"/>
      <c r="N10" s="37"/>
      <c r="O10" s="38"/>
      <c r="P10" s="40"/>
    </row>
    <row r="11" spans="1:16" x14ac:dyDescent="0.2">
      <c r="A11" s="36" t="s">
        <v>26</v>
      </c>
      <c r="B11" s="26">
        <f>B7</f>
        <v>0</v>
      </c>
      <c r="C11" s="24" t="s">
        <v>5</v>
      </c>
      <c r="D11" s="25">
        <f>D7</f>
        <v>0</v>
      </c>
      <c r="E11" s="26">
        <f>E7</f>
        <v>47</v>
      </c>
      <c r="F11" s="24" t="s">
        <v>5</v>
      </c>
      <c r="G11" s="25">
        <f>G7</f>
        <v>14.515000000000001</v>
      </c>
      <c r="H11" s="27">
        <v>1792.68</v>
      </c>
      <c r="I11" s="35"/>
      <c r="J11" s="35"/>
      <c r="K11" s="37"/>
      <c r="L11" s="38"/>
      <c r="M11" s="39"/>
      <c r="N11" s="37"/>
      <c r="O11" s="38"/>
      <c r="P11" s="40"/>
    </row>
    <row r="12" spans="1:16" x14ac:dyDescent="0.2">
      <c r="A12" s="36" t="s">
        <v>27</v>
      </c>
      <c r="B12" s="37"/>
      <c r="C12" s="38"/>
      <c r="D12" s="39"/>
      <c r="E12" s="37"/>
      <c r="F12" s="38"/>
      <c r="G12" s="39"/>
      <c r="H12" s="27">
        <f>H8</f>
        <v>846</v>
      </c>
      <c r="I12" s="35"/>
      <c r="J12" s="35"/>
      <c r="K12" s="37"/>
      <c r="L12" s="38"/>
      <c r="M12" s="39"/>
      <c r="N12" s="37"/>
      <c r="O12" s="38"/>
      <c r="P12" s="40"/>
    </row>
    <row r="13" spans="1:16" x14ac:dyDescent="0.2">
      <c r="A13" s="41" t="s">
        <v>28</v>
      </c>
      <c r="B13" s="37"/>
      <c r="C13" s="38"/>
      <c r="D13" s="39"/>
      <c r="E13" s="37"/>
      <c r="F13" s="38"/>
      <c r="G13" s="43"/>
      <c r="H13" s="42">
        <f>SUM(H11:H12)</f>
        <v>2638.6800000000003</v>
      </c>
      <c r="I13" s="35"/>
      <c r="J13" s="35"/>
      <c r="K13" s="37"/>
      <c r="L13" s="38"/>
      <c r="M13" s="39"/>
      <c r="N13" s="37"/>
      <c r="O13" s="38"/>
      <c r="P13" s="40"/>
    </row>
    <row r="14" spans="1:16" x14ac:dyDescent="0.2">
      <c r="A14" s="36"/>
      <c r="B14" s="37"/>
      <c r="C14" s="38"/>
      <c r="D14" s="39"/>
      <c r="E14" s="44"/>
      <c r="F14" s="38"/>
      <c r="G14" s="45"/>
      <c r="H14" s="104"/>
      <c r="I14" s="35"/>
      <c r="J14" s="35"/>
      <c r="K14" s="37"/>
      <c r="L14" s="38"/>
      <c r="M14" s="39"/>
      <c r="N14" s="37"/>
      <c r="O14" s="38"/>
      <c r="P14" s="40"/>
    </row>
    <row r="15" spans="1:16" x14ac:dyDescent="0.2">
      <c r="A15" s="36" t="s">
        <v>52</v>
      </c>
      <c r="B15" s="37"/>
      <c r="C15" s="38"/>
      <c r="D15" s="39"/>
      <c r="E15" s="37"/>
      <c r="F15" s="38"/>
      <c r="G15" s="39"/>
      <c r="H15" s="42">
        <f>H13*1.3</f>
        <v>3430.2840000000006</v>
      </c>
      <c r="I15" s="105">
        <v>0.3</v>
      </c>
      <c r="J15" s="35"/>
      <c r="K15" s="37"/>
      <c r="L15" s="38"/>
      <c r="M15" s="39"/>
      <c r="N15" s="37"/>
      <c r="O15" s="106"/>
      <c r="P15" s="107"/>
    </row>
    <row r="16" spans="1:16" x14ac:dyDescent="0.2">
      <c r="A16" s="46"/>
      <c r="B16" s="37"/>
      <c r="C16" s="38"/>
      <c r="D16" s="39"/>
      <c r="E16" s="37"/>
      <c r="F16" s="38"/>
      <c r="G16" s="39"/>
      <c r="H16" s="27"/>
      <c r="I16" s="47"/>
      <c r="J16" s="47"/>
      <c r="K16" s="37"/>
      <c r="L16" s="38"/>
      <c r="M16" s="39"/>
      <c r="N16" s="37"/>
      <c r="O16" s="38"/>
      <c r="P16" s="40"/>
    </row>
    <row r="17" spans="1:16" x14ac:dyDescent="0.2">
      <c r="A17" s="108"/>
      <c r="B17" s="13"/>
      <c r="C17" s="109"/>
      <c r="D17" s="110"/>
      <c r="E17" s="13"/>
      <c r="F17" s="109"/>
      <c r="G17" s="110"/>
      <c r="H17" s="111"/>
      <c r="I17" s="112"/>
      <c r="J17" s="112"/>
      <c r="K17" s="13"/>
      <c r="L17" s="109"/>
      <c r="M17" s="110"/>
      <c r="N17" s="13"/>
      <c r="O17" s="109"/>
      <c r="P17" s="113"/>
    </row>
    <row r="18" spans="1:16" x14ac:dyDescent="0.2">
      <c r="A18" s="114"/>
      <c r="B18" s="13"/>
      <c r="C18" s="109"/>
      <c r="D18" s="110"/>
      <c r="E18" s="13"/>
      <c r="F18" s="109"/>
      <c r="G18" s="110"/>
      <c r="H18" s="111"/>
      <c r="I18" s="115"/>
      <c r="J18" s="115"/>
      <c r="K18" s="13"/>
      <c r="L18" s="109"/>
      <c r="M18" s="110"/>
      <c r="N18" s="13"/>
      <c r="O18" s="109"/>
      <c r="P18" s="113"/>
    </row>
    <row r="19" spans="1:16" x14ac:dyDescent="0.2">
      <c r="A19" s="135" t="s">
        <v>56</v>
      </c>
      <c r="B19" s="13"/>
      <c r="C19" s="109"/>
      <c r="D19" s="110"/>
      <c r="E19" s="13"/>
      <c r="F19" s="109"/>
      <c r="G19" s="110"/>
      <c r="H19" s="111"/>
      <c r="I19" s="112"/>
      <c r="J19" s="112"/>
      <c r="K19" s="13"/>
      <c r="L19" s="109"/>
      <c r="M19" s="110"/>
      <c r="N19" s="13"/>
      <c r="O19" s="109"/>
      <c r="P19" s="113"/>
    </row>
    <row r="20" spans="1:16" x14ac:dyDescent="0.2">
      <c r="A20" s="108"/>
      <c r="B20" s="13"/>
      <c r="C20" s="109"/>
      <c r="D20" s="110"/>
      <c r="E20" s="13"/>
      <c r="F20" s="109"/>
      <c r="G20" s="110"/>
      <c r="H20" s="111"/>
      <c r="I20" s="112"/>
      <c r="J20" s="112"/>
      <c r="K20" s="13"/>
      <c r="L20" s="109"/>
      <c r="M20" s="110"/>
      <c r="N20" s="13"/>
      <c r="O20" s="109"/>
      <c r="P20" s="113"/>
    </row>
    <row r="21" spans="1:16" x14ac:dyDescent="0.2">
      <c r="A21" s="108"/>
      <c r="B21" s="13"/>
      <c r="C21" s="109"/>
      <c r="D21" s="110"/>
      <c r="E21" s="13"/>
      <c r="F21" s="109"/>
      <c r="G21" s="110"/>
      <c r="H21" s="111"/>
      <c r="I21" s="112"/>
      <c r="J21" s="112"/>
      <c r="K21" s="13"/>
      <c r="L21" s="109"/>
      <c r="M21" s="110"/>
      <c r="N21" s="13"/>
      <c r="O21" s="109"/>
      <c r="P21" s="113"/>
    </row>
    <row r="22" spans="1:16" x14ac:dyDescent="0.2">
      <c r="A22" s="93"/>
      <c r="B22" s="13"/>
      <c r="C22" s="109"/>
      <c r="D22" s="110"/>
      <c r="E22" s="13"/>
      <c r="F22" s="109"/>
      <c r="G22" s="110"/>
      <c r="H22" s="111"/>
      <c r="I22" s="94"/>
      <c r="J22" s="94"/>
      <c r="K22" s="13"/>
      <c r="L22" s="109"/>
      <c r="M22" s="110"/>
      <c r="N22" s="13"/>
      <c r="O22" s="109"/>
      <c r="P22" s="113"/>
    </row>
    <row r="23" spans="1:16" x14ac:dyDescent="0.2">
      <c r="A23" s="87"/>
      <c r="P23" s="88"/>
    </row>
    <row r="24" spans="1:16" x14ac:dyDescent="0.2">
      <c r="A24" s="87"/>
      <c r="P24" s="88"/>
    </row>
    <row r="25" spans="1:16" x14ac:dyDescent="0.2">
      <c r="A25" s="87"/>
      <c r="P25" s="88"/>
    </row>
    <row r="26" spans="1:16" x14ac:dyDescent="0.2">
      <c r="A26" s="87"/>
      <c r="P26" s="88"/>
    </row>
    <row r="27" spans="1:16" x14ac:dyDescent="0.2">
      <c r="A27" s="87"/>
      <c r="P27" s="88"/>
    </row>
    <row r="28" spans="1:16" x14ac:dyDescent="0.2">
      <c r="A28" s="87"/>
      <c r="P28" s="88"/>
    </row>
    <row r="29" spans="1:16" x14ac:dyDescent="0.2">
      <c r="A29" s="87"/>
      <c r="P29" s="88"/>
    </row>
    <row r="30" spans="1:16" ht="18.75" customHeight="1" x14ac:dyDescent="0.2">
      <c r="A30" s="87"/>
      <c r="P30" s="88"/>
    </row>
    <row r="31" spans="1:16" x14ac:dyDescent="0.2">
      <c r="A31" s="87"/>
      <c r="P31" s="88"/>
    </row>
    <row r="32" spans="1:16" x14ac:dyDescent="0.2">
      <c r="A32" s="87"/>
      <c r="P32" s="88"/>
    </row>
    <row r="33" spans="1:16" x14ac:dyDescent="0.2">
      <c r="A33" s="87"/>
      <c r="P33" s="88"/>
    </row>
    <row r="34" spans="1:16" x14ac:dyDescent="0.2">
      <c r="A34" s="87"/>
      <c r="P34" s="88"/>
    </row>
    <row r="35" spans="1:16" ht="15" thickBo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</sheetData>
  <mergeCells count="14">
    <mergeCell ref="K7:M7"/>
    <mergeCell ref="N7:P7"/>
    <mergeCell ref="K8:M8"/>
    <mergeCell ref="N8:P8"/>
    <mergeCell ref="A5:A6"/>
    <mergeCell ref="B5:G5"/>
    <mergeCell ref="H5:H6"/>
    <mergeCell ref="I5:I6"/>
    <mergeCell ref="J5:J6"/>
    <mergeCell ref="K5:P5"/>
    <mergeCell ref="B6:D6"/>
    <mergeCell ref="E6:G6"/>
    <mergeCell ref="K6:M6"/>
    <mergeCell ref="N6:P6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536F5-8E4B-4784-9EB3-6E89EAE2AA0F}">
  <sheetPr>
    <tabColor rgb="FFCCFFCC"/>
  </sheetPr>
  <dimension ref="A1:L36"/>
  <sheetViews>
    <sheetView showGridLines="0" view="pageBreakPreview" zoomScaleNormal="100" zoomScaleSheetLayoutView="100" workbookViewId="0">
      <selection activeCell="M21" sqref="M21"/>
    </sheetView>
  </sheetViews>
  <sheetFormatPr defaultRowHeight="14.25" x14ac:dyDescent="0.2"/>
  <cols>
    <col min="1" max="1" width="12.5703125" style="1" customWidth="1"/>
    <col min="2" max="2" width="3" style="1" customWidth="1"/>
    <col min="3" max="3" width="5.85546875" style="1" customWidth="1"/>
    <col min="4" max="4" width="7.28515625" style="1" customWidth="1"/>
    <col min="5" max="5" width="3" style="1" customWidth="1"/>
    <col min="6" max="6" width="6.42578125" style="1" bestFit="1" customWidth="1"/>
    <col min="7" max="7" width="18" style="1" customWidth="1"/>
    <col min="8" max="8" width="17.7109375" style="1" customWidth="1"/>
    <col min="9" max="9" width="13.42578125" style="1" customWidth="1"/>
    <col min="10" max="10" width="14.42578125" style="1" customWidth="1"/>
    <col min="11" max="11" width="15.28515625" style="1" customWidth="1"/>
    <col min="12" max="12" width="21.85546875" style="1" customWidth="1"/>
    <col min="13" max="16384" width="9.140625" style="1"/>
  </cols>
  <sheetData>
    <row r="1" spans="1:12" ht="20.100000000000001" customHeight="1" x14ac:dyDescent="0.2">
      <c r="A1" s="2" t="s">
        <v>4</v>
      </c>
      <c r="B1" s="3" t="str">
        <f>Distribuição!B1</f>
        <v>PREFEITURA MUNICIPAL DE SIDEROPOLIS/SC</v>
      </c>
      <c r="C1" s="4"/>
      <c r="D1" s="50"/>
      <c r="E1" s="50"/>
      <c r="F1" s="50"/>
      <c r="G1" s="50"/>
      <c r="H1" s="52"/>
      <c r="I1" s="50"/>
      <c r="J1" s="50"/>
      <c r="K1" s="50"/>
      <c r="L1" s="116"/>
    </row>
    <row r="2" spans="1:12" ht="20.100000000000001" customHeight="1" x14ac:dyDescent="0.2">
      <c r="A2" s="6" t="s">
        <v>0</v>
      </c>
      <c r="B2" s="7" t="str">
        <f>Pavimentação!B2</f>
        <v>PAVIMENTAÇÃO ASFÁLTICA</v>
      </c>
      <c r="C2" s="8"/>
      <c r="D2" s="5"/>
      <c r="E2" s="5"/>
      <c r="F2" s="12"/>
      <c r="G2" s="12"/>
      <c r="H2" s="12"/>
      <c r="I2" s="12"/>
      <c r="J2" s="12"/>
      <c r="K2" s="12"/>
      <c r="L2" s="117"/>
    </row>
    <row r="3" spans="1:12" ht="20.100000000000001" customHeight="1" thickBot="1" x14ac:dyDescent="0.25">
      <c r="A3" s="9" t="s">
        <v>3</v>
      </c>
      <c r="B3" s="10" t="str">
        <f>Pavimentação!B3</f>
        <v>RODOVIA MUNICIPAL SID 164 - EXTENSÃO: 954,52m</v>
      </c>
      <c r="C3" s="11"/>
      <c r="D3" s="51"/>
      <c r="E3" s="51"/>
      <c r="F3" s="51"/>
      <c r="G3" s="51"/>
      <c r="H3" s="11"/>
      <c r="I3" s="51"/>
      <c r="J3" s="51"/>
      <c r="K3" s="51"/>
      <c r="L3" s="118"/>
    </row>
    <row r="4" spans="1:12" ht="16.5" thickBot="1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 t="s">
        <v>37</v>
      </c>
    </row>
    <row r="5" spans="1:12" ht="15" thickBot="1" x14ac:dyDescent="0.25">
      <c r="A5" s="252" t="s">
        <v>17</v>
      </c>
      <c r="B5" s="253"/>
      <c r="C5" s="253"/>
      <c r="D5" s="253"/>
      <c r="E5" s="253"/>
      <c r="F5" s="253"/>
      <c r="G5" s="14" t="s">
        <v>16</v>
      </c>
      <c r="H5" s="14" t="s">
        <v>38</v>
      </c>
      <c r="I5" s="14" t="s">
        <v>39</v>
      </c>
      <c r="J5" s="122" t="s">
        <v>40</v>
      </c>
      <c r="K5" s="122" t="s">
        <v>13</v>
      </c>
      <c r="L5" s="123" t="s">
        <v>41</v>
      </c>
    </row>
    <row r="6" spans="1:12" x14ac:dyDescent="0.2">
      <c r="A6" s="274" t="s">
        <v>9</v>
      </c>
      <c r="B6" s="275"/>
      <c r="C6" s="275"/>
      <c r="D6" s="275" t="s">
        <v>8</v>
      </c>
      <c r="E6" s="275"/>
      <c r="F6" s="275"/>
      <c r="G6" s="18"/>
      <c r="H6" s="18"/>
      <c r="I6" s="18"/>
      <c r="J6" s="124"/>
      <c r="K6" s="124"/>
      <c r="L6" s="125"/>
    </row>
    <row r="7" spans="1:12" x14ac:dyDescent="0.2">
      <c r="A7" s="126">
        <v>0</v>
      </c>
      <c r="B7" s="127" t="s">
        <v>5</v>
      </c>
      <c r="C7" s="128">
        <v>0</v>
      </c>
      <c r="D7" s="129">
        <v>5</v>
      </c>
      <c r="E7" s="127" t="s">
        <v>5</v>
      </c>
      <c r="F7" s="130">
        <v>0</v>
      </c>
      <c r="G7" s="27">
        <f>(D7*20+F7)-(A7*20+C7)</f>
        <v>100</v>
      </c>
      <c r="H7" s="27">
        <v>2.5</v>
      </c>
      <c r="I7" s="131">
        <v>0.6</v>
      </c>
      <c r="J7" s="132">
        <f>H7*G7</f>
        <v>250</v>
      </c>
      <c r="K7" s="133">
        <f>I7*H7*G7</f>
        <v>150</v>
      </c>
      <c r="L7" s="134" t="s">
        <v>48</v>
      </c>
    </row>
    <row r="8" spans="1:12" x14ac:dyDescent="0.2">
      <c r="A8" s="126">
        <v>0</v>
      </c>
      <c r="B8" s="127" t="s">
        <v>5</v>
      </c>
      <c r="C8" s="128">
        <v>0</v>
      </c>
      <c r="D8" s="129">
        <v>12</v>
      </c>
      <c r="E8" s="127" t="s">
        <v>5</v>
      </c>
      <c r="F8" s="130">
        <v>0</v>
      </c>
      <c r="G8" s="27">
        <f>(D8*20+F8)-(A8*20+C8)</f>
        <v>240</v>
      </c>
      <c r="H8" s="27">
        <v>2.5</v>
      </c>
      <c r="I8" s="131">
        <v>0.6</v>
      </c>
      <c r="J8" s="132">
        <f>H8*G8</f>
        <v>600</v>
      </c>
      <c r="K8" s="133">
        <f>I8*H8*G8</f>
        <v>360</v>
      </c>
      <c r="L8" s="134" t="s">
        <v>49</v>
      </c>
    </row>
    <row r="9" spans="1:12" x14ac:dyDescent="0.2">
      <c r="A9" s="126">
        <v>21</v>
      </c>
      <c r="B9" s="127" t="s">
        <v>5</v>
      </c>
      <c r="C9" s="128">
        <v>0</v>
      </c>
      <c r="D9" s="129">
        <v>27</v>
      </c>
      <c r="E9" s="127" t="s">
        <v>5</v>
      </c>
      <c r="F9" s="130">
        <v>0</v>
      </c>
      <c r="G9" s="27">
        <f>(D9*20+F9)-(A9*20+C9)</f>
        <v>120</v>
      </c>
      <c r="H9" s="27">
        <v>3</v>
      </c>
      <c r="I9" s="131">
        <v>0.6</v>
      </c>
      <c r="J9" s="132">
        <f>H9*G9</f>
        <v>360</v>
      </c>
      <c r="K9" s="133">
        <f>I9*H9*G9</f>
        <v>215.99999999999997</v>
      </c>
      <c r="L9" s="134" t="s">
        <v>49</v>
      </c>
    </row>
    <row r="10" spans="1:12" x14ac:dyDescent="0.2">
      <c r="A10" s="126">
        <v>39</v>
      </c>
      <c r="B10" s="127" t="s">
        <v>5</v>
      </c>
      <c r="C10" s="128">
        <v>0</v>
      </c>
      <c r="D10" s="129">
        <v>43</v>
      </c>
      <c r="E10" s="127" t="s">
        <v>5</v>
      </c>
      <c r="F10" s="130">
        <v>0</v>
      </c>
      <c r="G10" s="27">
        <f>(D10*20+F10)-(A10*20+C10)</f>
        <v>80</v>
      </c>
      <c r="H10" s="27">
        <v>2.5</v>
      </c>
      <c r="I10" s="131">
        <v>0.6</v>
      </c>
      <c r="J10" s="132">
        <f>H10*G10</f>
        <v>200</v>
      </c>
      <c r="K10" s="133">
        <f>I10*H10*G10</f>
        <v>120</v>
      </c>
      <c r="L10" s="134" t="s">
        <v>49</v>
      </c>
    </row>
    <row r="11" spans="1:12" x14ac:dyDescent="0.2">
      <c r="A11" s="135"/>
      <c r="B11" s="136"/>
      <c r="C11" s="137"/>
      <c r="D11" s="138"/>
      <c r="E11" s="136"/>
      <c r="F11" s="137"/>
      <c r="G11" s="139"/>
      <c r="H11" s="139"/>
      <c r="I11" s="140"/>
      <c r="J11" s="139"/>
      <c r="K11" s="141"/>
      <c r="L11" s="142"/>
    </row>
    <row r="12" spans="1:12" x14ac:dyDescent="0.2">
      <c r="A12" s="135"/>
      <c r="B12" s="136"/>
      <c r="C12" s="137"/>
      <c r="D12" s="138"/>
      <c r="E12" s="136"/>
      <c r="F12" s="137"/>
      <c r="G12" s="139"/>
      <c r="H12" s="139"/>
      <c r="I12" s="140"/>
      <c r="J12" s="139"/>
      <c r="K12" s="141"/>
      <c r="L12" s="142"/>
    </row>
    <row r="13" spans="1:12" x14ac:dyDescent="0.2">
      <c r="A13" s="135"/>
      <c r="B13" s="136"/>
      <c r="C13" s="137"/>
      <c r="D13" s="138"/>
      <c r="E13" s="136"/>
      <c r="F13" s="137"/>
      <c r="G13" s="139"/>
      <c r="H13" s="139"/>
      <c r="I13" s="140"/>
      <c r="J13" s="139"/>
      <c r="K13" s="141"/>
      <c r="L13" s="142"/>
    </row>
    <row r="14" spans="1:12" x14ac:dyDescent="0.2">
      <c r="A14" s="135"/>
      <c r="B14" s="136"/>
      <c r="C14" s="137"/>
      <c r="D14" s="138"/>
      <c r="E14" s="136"/>
      <c r="F14" s="137"/>
      <c r="G14" s="139"/>
      <c r="H14" s="139"/>
      <c r="I14" s="140"/>
      <c r="J14" s="139"/>
      <c r="K14" s="141"/>
      <c r="L14" s="142"/>
    </row>
    <row r="15" spans="1:12" x14ac:dyDescent="0.2">
      <c r="A15" s="135" t="s">
        <v>56</v>
      </c>
      <c r="B15" s="136"/>
      <c r="C15" s="137"/>
      <c r="D15" s="138"/>
      <c r="E15" s="136"/>
      <c r="F15" s="137"/>
      <c r="G15" s="139"/>
      <c r="H15" s="139"/>
      <c r="I15" s="140"/>
      <c r="J15" s="139"/>
      <c r="K15" s="141"/>
      <c r="L15" s="142"/>
    </row>
    <row r="16" spans="1:12" x14ac:dyDescent="0.2">
      <c r="A16" s="135"/>
      <c r="B16" s="136"/>
      <c r="C16" s="137"/>
      <c r="D16" s="138"/>
      <c r="E16" s="136"/>
      <c r="F16" s="137"/>
      <c r="G16" s="139"/>
      <c r="H16" s="139"/>
      <c r="I16" s="140"/>
      <c r="J16" s="139"/>
      <c r="K16" s="141"/>
      <c r="L16" s="142"/>
    </row>
    <row r="17" spans="1:12" x14ac:dyDescent="0.2">
      <c r="A17" s="135"/>
      <c r="B17" s="136"/>
      <c r="C17" s="137"/>
      <c r="D17" s="138"/>
      <c r="E17" s="136"/>
      <c r="F17" s="137"/>
      <c r="G17" s="139"/>
      <c r="H17" s="139"/>
      <c r="I17" s="140"/>
      <c r="J17" s="139"/>
      <c r="K17" s="141"/>
      <c r="L17" s="142"/>
    </row>
    <row r="18" spans="1:12" x14ac:dyDescent="0.2">
      <c r="A18" s="135"/>
      <c r="B18" s="136"/>
      <c r="C18" s="137"/>
      <c r="D18" s="138"/>
      <c r="E18" s="136"/>
      <c r="F18" s="137"/>
      <c r="G18" s="139"/>
      <c r="H18" s="139"/>
      <c r="I18" s="140"/>
      <c r="J18" s="139"/>
      <c r="K18" s="141"/>
      <c r="L18" s="142"/>
    </row>
    <row r="19" spans="1:12" x14ac:dyDescent="0.2">
      <c r="A19" s="135"/>
      <c r="B19" s="136"/>
      <c r="C19" s="137"/>
      <c r="D19" s="138"/>
      <c r="E19" s="136"/>
      <c r="F19" s="137"/>
      <c r="G19" s="139"/>
      <c r="H19" s="139"/>
      <c r="I19" s="140"/>
      <c r="J19" s="139"/>
      <c r="K19" s="141"/>
      <c r="L19" s="142"/>
    </row>
    <row r="20" spans="1:12" x14ac:dyDescent="0.2">
      <c r="A20" s="135"/>
      <c r="B20" s="136"/>
      <c r="C20" s="137"/>
      <c r="D20" s="138"/>
      <c r="E20" s="136"/>
      <c r="F20" s="137"/>
      <c r="G20" s="139"/>
      <c r="H20" s="139"/>
      <c r="I20" s="140"/>
      <c r="J20" s="139"/>
      <c r="K20" s="141"/>
      <c r="L20" s="142"/>
    </row>
    <row r="21" spans="1:12" x14ac:dyDescent="0.2">
      <c r="A21" s="135"/>
      <c r="B21" s="136"/>
      <c r="C21" s="137"/>
      <c r="D21" s="138"/>
      <c r="E21" s="136"/>
      <c r="F21" s="137"/>
      <c r="G21" s="139"/>
      <c r="H21" s="139"/>
      <c r="I21" s="140"/>
      <c r="J21" s="139"/>
      <c r="K21" s="141"/>
      <c r="L21" s="142"/>
    </row>
    <row r="22" spans="1:12" x14ac:dyDescent="0.2">
      <c r="A22" s="135"/>
      <c r="B22" s="136"/>
      <c r="C22" s="137"/>
      <c r="D22" s="138"/>
      <c r="E22" s="136"/>
      <c r="F22" s="137"/>
      <c r="G22" s="139"/>
      <c r="H22" s="139"/>
      <c r="I22" s="140"/>
      <c r="J22" s="139"/>
      <c r="K22" s="141"/>
      <c r="L22" s="142"/>
    </row>
    <row r="23" spans="1:12" x14ac:dyDescent="0.2">
      <c r="A23" s="135"/>
      <c r="B23" s="136"/>
      <c r="C23" s="137"/>
      <c r="D23" s="138"/>
      <c r="E23" s="136"/>
      <c r="F23" s="137"/>
      <c r="G23" s="139"/>
      <c r="H23" s="139"/>
      <c r="I23" s="140"/>
      <c r="J23" s="139"/>
      <c r="K23" s="141"/>
      <c r="L23" s="142"/>
    </row>
    <row r="24" spans="1:12" x14ac:dyDescent="0.2">
      <c r="A24" s="135"/>
      <c r="B24" s="136"/>
      <c r="C24" s="137"/>
      <c r="D24" s="138"/>
      <c r="E24" s="136"/>
      <c r="F24" s="137"/>
      <c r="G24" s="139"/>
      <c r="H24" s="139"/>
      <c r="I24" s="140"/>
      <c r="J24" s="139"/>
      <c r="K24" s="141"/>
      <c r="L24" s="142"/>
    </row>
    <row r="25" spans="1:12" x14ac:dyDescent="0.2">
      <c r="A25" s="135"/>
      <c r="B25" s="136"/>
      <c r="C25" s="137"/>
      <c r="D25" s="138"/>
      <c r="E25" s="136"/>
      <c r="F25" s="137"/>
      <c r="G25" s="139"/>
      <c r="H25" s="139"/>
      <c r="I25" s="140"/>
      <c r="J25" s="139"/>
      <c r="K25" s="141"/>
      <c r="L25" s="142"/>
    </row>
    <row r="26" spans="1:12" x14ac:dyDescent="0.2">
      <c r="A26" s="135"/>
      <c r="B26" s="136"/>
      <c r="C26" s="137"/>
      <c r="D26" s="138"/>
      <c r="E26" s="136"/>
      <c r="F26" s="137"/>
      <c r="G26" s="139"/>
      <c r="H26" s="139"/>
      <c r="I26" s="139"/>
      <c r="J26" s="139"/>
      <c r="K26" s="139"/>
      <c r="L26" s="142"/>
    </row>
    <row r="27" spans="1:12" x14ac:dyDescent="0.2">
      <c r="A27" s="135"/>
      <c r="B27" s="136"/>
      <c r="C27" s="137"/>
      <c r="D27" s="138"/>
      <c r="E27" s="136"/>
      <c r="F27" s="137"/>
      <c r="G27" s="139"/>
      <c r="H27" s="139"/>
      <c r="I27" s="139"/>
      <c r="J27" s="139"/>
      <c r="K27" s="139"/>
      <c r="L27" s="142"/>
    </row>
    <row r="28" spans="1:12" x14ac:dyDescent="0.2">
      <c r="A28" s="135"/>
      <c r="B28" s="136"/>
      <c r="C28" s="137"/>
      <c r="D28" s="138"/>
      <c r="E28" s="136"/>
      <c r="F28" s="137"/>
      <c r="G28" s="139"/>
      <c r="H28" s="139"/>
      <c r="I28" s="139"/>
      <c r="J28" s="139"/>
      <c r="K28" s="139"/>
      <c r="L28" s="142"/>
    </row>
    <row r="29" spans="1:12" x14ac:dyDescent="0.2">
      <c r="A29" s="135"/>
      <c r="B29" s="136"/>
      <c r="C29" s="137"/>
      <c r="D29" s="138"/>
      <c r="E29" s="136"/>
      <c r="F29" s="137"/>
      <c r="G29" s="139"/>
      <c r="H29" s="139"/>
      <c r="I29" s="139"/>
      <c r="J29" s="139"/>
      <c r="K29" s="139"/>
      <c r="L29" s="142"/>
    </row>
    <row r="30" spans="1:12" ht="18" customHeight="1" x14ac:dyDescent="0.2">
      <c r="A30" s="135"/>
      <c r="B30" s="136"/>
      <c r="C30" s="137"/>
      <c r="D30" s="138"/>
      <c r="E30" s="136"/>
      <c r="F30" s="137"/>
      <c r="G30" s="139"/>
      <c r="H30" s="139"/>
      <c r="I30" s="139"/>
      <c r="J30" s="139"/>
      <c r="K30" s="139"/>
      <c r="L30" s="142"/>
    </row>
    <row r="31" spans="1:12" x14ac:dyDescent="0.2">
      <c r="A31" s="135"/>
      <c r="B31" s="136"/>
      <c r="C31" s="137"/>
      <c r="D31" s="138"/>
      <c r="E31" s="136"/>
      <c r="F31" s="137"/>
      <c r="G31" s="139"/>
      <c r="H31" s="139"/>
      <c r="I31" s="139"/>
      <c r="J31" s="139"/>
      <c r="K31" s="139"/>
      <c r="L31" s="142"/>
    </row>
    <row r="32" spans="1:12" x14ac:dyDescent="0.2">
      <c r="A32" s="135"/>
      <c r="B32" s="136"/>
      <c r="C32" s="137"/>
      <c r="D32" s="138"/>
      <c r="E32" s="136"/>
      <c r="F32" s="137"/>
      <c r="G32" s="139"/>
      <c r="H32" s="139"/>
      <c r="I32" s="139"/>
      <c r="J32" s="139"/>
      <c r="K32" s="139"/>
      <c r="L32" s="142"/>
    </row>
    <row r="33" spans="1:12" ht="15" thickBot="1" x14ac:dyDescent="0.25">
      <c r="A33" s="135"/>
      <c r="B33" s="136"/>
      <c r="C33" s="137"/>
      <c r="D33" s="138"/>
      <c r="E33" s="136"/>
      <c r="F33" s="137"/>
      <c r="G33" s="139"/>
      <c r="H33" s="139"/>
      <c r="I33" s="139"/>
      <c r="J33" s="139"/>
      <c r="K33" s="139"/>
      <c r="L33" s="142"/>
    </row>
    <row r="34" spans="1:12" ht="15" thickBot="1" x14ac:dyDescent="0.25">
      <c r="A34" s="276" t="s">
        <v>2</v>
      </c>
      <c r="B34" s="277"/>
      <c r="C34" s="277"/>
      <c r="D34" s="277"/>
      <c r="E34" s="277"/>
      <c r="F34" s="277"/>
      <c r="G34" s="143"/>
      <c r="H34" s="143"/>
      <c r="I34" s="143"/>
      <c r="J34" s="143"/>
      <c r="K34" s="143">
        <f>SUM(K7:K33)</f>
        <v>846</v>
      </c>
      <c r="L34" s="144"/>
    </row>
    <row r="35" spans="1:12" ht="15" thickBot="1" x14ac:dyDescent="0.25">
      <c r="A35" s="278"/>
      <c r="B35" s="279"/>
      <c r="C35" s="279"/>
      <c r="D35" s="279"/>
      <c r="E35" s="279"/>
      <c r="F35" s="279"/>
      <c r="G35" s="145"/>
      <c r="H35" s="145"/>
      <c r="I35" s="145"/>
      <c r="J35" s="145"/>
      <c r="K35" s="145"/>
      <c r="L35" s="146"/>
    </row>
    <row r="36" spans="1:12" x14ac:dyDescent="0.2">
      <c r="A36" s="14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</sheetData>
  <mergeCells count="5">
    <mergeCell ref="A5:F5"/>
    <mergeCell ref="A6:C6"/>
    <mergeCell ref="D6:F6"/>
    <mergeCell ref="A34:F34"/>
    <mergeCell ref="A35:F35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7779-3B41-411C-909F-187657950E4F}">
  <sheetPr>
    <tabColor rgb="FFCCFFCC"/>
  </sheetPr>
  <dimension ref="A1:O30"/>
  <sheetViews>
    <sheetView view="pageBreakPreview" zoomScaleNormal="100" zoomScaleSheetLayoutView="100" workbookViewId="0">
      <selection activeCell="M21" sqref="M21"/>
    </sheetView>
  </sheetViews>
  <sheetFormatPr defaultRowHeight="14.25" x14ac:dyDescent="0.2"/>
  <cols>
    <col min="1" max="1" width="11.85546875" style="1" customWidth="1"/>
    <col min="2" max="2" width="11.28515625" style="1" customWidth="1"/>
    <col min="3" max="3" width="9.85546875" style="1" customWidth="1"/>
    <col min="4" max="4" width="10.7109375" style="1" customWidth="1"/>
    <col min="5" max="6" width="10" style="1" customWidth="1"/>
    <col min="7" max="9" width="11.140625" style="1" customWidth="1"/>
    <col min="10" max="10" width="12.140625" style="1" hidden="1" customWidth="1"/>
    <col min="11" max="11" width="12.140625" style="1" customWidth="1"/>
    <col min="12" max="12" width="12" style="1" customWidth="1"/>
    <col min="13" max="13" width="13" style="1" customWidth="1"/>
    <col min="14" max="16384" width="9.140625" style="1"/>
  </cols>
  <sheetData>
    <row r="1" spans="1:15" ht="20.100000000000001" customHeight="1" x14ac:dyDescent="0.2">
      <c r="A1" s="2" t="str">
        <f>[1]Pavimentação!A1</f>
        <v>PREFEITURA:</v>
      </c>
      <c r="B1" s="52" t="str">
        <f>Remoção!B1</f>
        <v>PREFEITURA MUNICIPAL DE SIDEROPOLIS/SC</v>
      </c>
      <c r="C1" s="52"/>
      <c r="D1" s="52"/>
      <c r="E1" s="4"/>
      <c r="F1" s="50"/>
      <c r="G1" s="50"/>
      <c r="H1" s="50"/>
      <c r="I1" s="50"/>
      <c r="J1" s="50"/>
      <c r="K1" s="50"/>
      <c r="L1" s="52"/>
      <c r="M1" s="200"/>
    </row>
    <row r="2" spans="1:15" ht="20.100000000000001" customHeight="1" x14ac:dyDescent="0.2">
      <c r="A2" s="6" t="str">
        <f>[1]Pavimentação!A2</f>
        <v>OBJETO:</v>
      </c>
      <c r="B2" s="8" t="str">
        <f>Remoção!B2</f>
        <v>PAVIMENTAÇÃO ASFÁLTICA</v>
      </c>
      <c r="C2" s="8"/>
      <c r="D2" s="8"/>
      <c r="E2" s="8"/>
      <c r="F2" s="5"/>
      <c r="G2" s="5"/>
      <c r="H2" s="5"/>
      <c r="I2" s="12"/>
      <c r="J2" s="12"/>
      <c r="K2" s="12"/>
      <c r="L2" s="12"/>
      <c r="M2" s="201"/>
    </row>
    <row r="3" spans="1:15" ht="20.100000000000001" customHeight="1" thickBot="1" x14ac:dyDescent="0.25">
      <c r="A3" s="9" t="str">
        <f>[1]Pavimentação!A3</f>
        <v xml:space="preserve">ORÇAMENTO: </v>
      </c>
      <c r="B3" s="11" t="str">
        <f>Remoção!B3</f>
        <v>RODOVIA MUNICIPAL SID 164 - EXTENSÃO: 954,52m</v>
      </c>
      <c r="C3" s="11"/>
      <c r="D3" s="11"/>
      <c r="E3" s="11"/>
      <c r="F3" s="51"/>
      <c r="G3" s="51"/>
      <c r="H3" s="51"/>
      <c r="I3" s="51"/>
      <c r="J3" s="51"/>
      <c r="K3" s="51"/>
      <c r="L3" s="11"/>
      <c r="M3" s="202" t="s">
        <v>57</v>
      </c>
    </row>
    <row r="4" spans="1:15" ht="15.95" customHeight="1" thickBot="1" x14ac:dyDescent="0.25">
      <c r="A4" s="282" t="s">
        <v>58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4"/>
    </row>
    <row r="5" spans="1:15" ht="41.25" customHeight="1" thickBot="1" x14ac:dyDescent="0.25">
      <c r="A5" s="203" t="s">
        <v>59</v>
      </c>
      <c r="B5" s="204" t="s">
        <v>60</v>
      </c>
      <c r="C5" s="204" t="s">
        <v>61</v>
      </c>
      <c r="D5" s="204" t="s">
        <v>62</v>
      </c>
      <c r="E5" s="205" t="s">
        <v>63</v>
      </c>
      <c r="F5" s="205" t="s">
        <v>64</v>
      </c>
      <c r="G5" s="205" t="s">
        <v>92</v>
      </c>
      <c r="H5" s="205" t="s">
        <v>93</v>
      </c>
      <c r="I5" s="205" t="s">
        <v>65</v>
      </c>
      <c r="J5" s="205" t="s">
        <v>66</v>
      </c>
      <c r="K5" s="205" t="s">
        <v>67</v>
      </c>
      <c r="L5" s="205" t="s">
        <v>68</v>
      </c>
      <c r="M5" s="206" t="s">
        <v>69</v>
      </c>
      <c r="O5" s="1" t="s">
        <v>70</v>
      </c>
    </row>
    <row r="6" spans="1:15" ht="15.95" customHeight="1" x14ac:dyDescent="0.2">
      <c r="A6" s="207" t="s">
        <v>71</v>
      </c>
      <c r="B6" s="208"/>
      <c r="C6" s="208"/>
      <c r="D6" s="208"/>
      <c r="E6" s="209">
        <v>0.8</v>
      </c>
      <c r="F6" s="209">
        <v>1.5</v>
      </c>
      <c r="G6" s="209">
        <f t="shared" ref="G6:G11" si="0">B6*E6*F6</f>
        <v>0</v>
      </c>
      <c r="H6" s="209"/>
      <c r="I6" s="209">
        <f>G6-M6-K6-J6</f>
        <v>0</v>
      </c>
      <c r="J6" s="210">
        <f>B6*E6*0.1</f>
        <v>0</v>
      </c>
      <c r="K6" s="210"/>
      <c r="L6" s="210">
        <f>PI()*0.18^2</f>
        <v>0.10178760197630929</v>
      </c>
      <c r="M6" s="211">
        <f t="shared" ref="M6:M16" si="1">B6*L6</f>
        <v>0</v>
      </c>
    </row>
    <row r="7" spans="1:15" ht="15.95" customHeight="1" x14ac:dyDescent="0.2">
      <c r="A7" s="212" t="s">
        <v>72</v>
      </c>
      <c r="B7" s="213"/>
      <c r="C7" s="213"/>
      <c r="D7" s="213"/>
      <c r="E7" s="214">
        <v>0.9</v>
      </c>
      <c r="F7" s="214">
        <v>1.5</v>
      </c>
      <c r="G7" s="214">
        <f t="shared" si="0"/>
        <v>0</v>
      </c>
      <c r="H7" s="214"/>
      <c r="I7" s="214">
        <f t="shared" ref="I7:I13" si="2">G7-M7-K7-J7</f>
        <v>0</v>
      </c>
      <c r="J7" s="214">
        <f t="shared" ref="J7:J12" si="3">B7*E7*0.1</f>
        <v>0</v>
      </c>
      <c r="K7" s="214"/>
      <c r="L7" s="214">
        <f>PI()*0.24^2</f>
        <v>0.18095573684677208</v>
      </c>
      <c r="M7" s="215">
        <f t="shared" si="1"/>
        <v>0</v>
      </c>
    </row>
    <row r="8" spans="1:15" ht="15.95" customHeight="1" x14ac:dyDescent="0.2">
      <c r="A8" s="212" t="s">
        <v>73</v>
      </c>
      <c r="B8" s="216"/>
      <c r="C8" s="216"/>
      <c r="D8" s="216"/>
      <c r="E8" s="214">
        <v>1</v>
      </c>
      <c r="F8" s="214">
        <v>1.5</v>
      </c>
      <c r="G8" s="214">
        <f t="shared" si="0"/>
        <v>0</v>
      </c>
      <c r="H8" s="214"/>
      <c r="I8" s="214">
        <f t="shared" si="2"/>
        <v>0</v>
      </c>
      <c r="J8" s="214">
        <f t="shared" si="3"/>
        <v>0</v>
      </c>
      <c r="K8" s="214"/>
      <c r="L8" s="214">
        <f>PI()*0.3^2</f>
        <v>0.28274333882308139</v>
      </c>
      <c r="M8" s="215">
        <f t="shared" si="1"/>
        <v>0</v>
      </c>
    </row>
    <row r="9" spans="1:15" ht="15.95" customHeight="1" x14ac:dyDescent="0.2">
      <c r="A9" s="212" t="s">
        <v>74</v>
      </c>
      <c r="B9" s="216"/>
      <c r="C9" s="216"/>
      <c r="D9" s="216"/>
      <c r="E9" s="214">
        <v>1.2</v>
      </c>
      <c r="F9" s="214">
        <v>1.5</v>
      </c>
      <c r="G9" s="214">
        <f t="shared" si="0"/>
        <v>0</v>
      </c>
      <c r="H9" s="214"/>
      <c r="I9" s="214">
        <f t="shared" si="2"/>
        <v>0</v>
      </c>
      <c r="J9" s="214">
        <f t="shared" si="3"/>
        <v>0</v>
      </c>
      <c r="K9" s="214"/>
      <c r="L9" s="214">
        <f>PI()*0.36^2</f>
        <v>0.40715040790523715</v>
      </c>
      <c r="M9" s="215">
        <f t="shared" si="1"/>
        <v>0</v>
      </c>
    </row>
    <row r="10" spans="1:15" ht="15.95" customHeight="1" x14ac:dyDescent="0.2">
      <c r="A10" s="212" t="s">
        <v>75</v>
      </c>
      <c r="B10" s="216"/>
      <c r="C10" s="216"/>
      <c r="D10" s="216"/>
      <c r="E10" s="214">
        <v>1.6</v>
      </c>
      <c r="F10" s="214">
        <v>2</v>
      </c>
      <c r="G10" s="214">
        <f t="shared" si="0"/>
        <v>0</v>
      </c>
      <c r="H10" s="214"/>
      <c r="I10" s="214">
        <f t="shared" si="2"/>
        <v>0</v>
      </c>
      <c r="J10" s="214">
        <f t="shared" si="3"/>
        <v>0</v>
      </c>
      <c r="K10" s="214"/>
      <c r="L10" s="214">
        <f>PI()*0.48^2</f>
        <v>0.7238229473870883</v>
      </c>
      <c r="M10" s="215">
        <f t="shared" si="1"/>
        <v>0</v>
      </c>
    </row>
    <row r="11" spans="1:15" ht="15.95" customHeight="1" x14ac:dyDescent="0.2">
      <c r="A11" s="212" t="s">
        <v>76</v>
      </c>
      <c r="B11" s="216"/>
      <c r="C11" s="216"/>
      <c r="D11" s="216"/>
      <c r="E11" s="214">
        <v>2</v>
      </c>
      <c r="F11" s="214">
        <v>2</v>
      </c>
      <c r="G11" s="214">
        <f t="shared" si="0"/>
        <v>0</v>
      </c>
      <c r="H11" s="214"/>
      <c r="I11" s="214">
        <f t="shared" si="2"/>
        <v>0</v>
      </c>
      <c r="J11" s="214">
        <f t="shared" si="3"/>
        <v>0</v>
      </c>
      <c r="K11" s="214"/>
      <c r="L11" s="214">
        <f>PI()*0.58^2</f>
        <v>1.0568317686676063</v>
      </c>
      <c r="M11" s="215">
        <f t="shared" si="1"/>
        <v>0</v>
      </c>
    </row>
    <row r="12" spans="1:15" ht="15.95" customHeight="1" x14ac:dyDescent="0.2">
      <c r="A12" s="212" t="s">
        <v>77</v>
      </c>
      <c r="B12" s="216"/>
      <c r="C12" s="216"/>
      <c r="D12" s="216">
        <f>B12+C12*O16</f>
        <v>0</v>
      </c>
      <c r="E12" s="214">
        <v>2.4</v>
      </c>
      <c r="F12" s="214">
        <v>2.2000000000000002</v>
      </c>
      <c r="G12" s="214">
        <f>D12*E12*F12</f>
        <v>0</v>
      </c>
      <c r="H12" s="214"/>
      <c r="I12" s="214">
        <f>G12-M12-K12-J12</f>
        <v>0</v>
      </c>
      <c r="J12" s="214">
        <f t="shared" si="3"/>
        <v>0</v>
      </c>
      <c r="K12" s="214"/>
      <c r="L12" s="214">
        <f>PI()*0.7^2</f>
        <v>1.5393804002589984</v>
      </c>
      <c r="M12" s="215">
        <f t="shared" si="1"/>
        <v>0</v>
      </c>
    </row>
    <row r="13" spans="1:15" ht="15.95" customHeight="1" x14ac:dyDescent="0.2">
      <c r="A13" s="212" t="s">
        <v>78</v>
      </c>
      <c r="B13" s="216"/>
      <c r="C13" s="216"/>
      <c r="D13" s="216">
        <f>B13+C13*O13</f>
        <v>0</v>
      </c>
      <c r="E13" s="214">
        <v>2</v>
      </c>
      <c r="F13" s="214">
        <v>2.1</v>
      </c>
      <c r="G13" s="214">
        <f>D13*E13*F13</f>
        <v>0</v>
      </c>
      <c r="H13" s="214"/>
      <c r="I13" s="214">
        <f t="shared" si="2"/>
        <v>0</v>
      </c>
      <c r="J13" s="214"/>
      <c r="K13" s="214">
        <f>D13*0.96*0.6</f>
        <v>0</v>
      </c>
      <c r="L13" s="214">
        <f>PI()*0.36^2</f>
        <v>0.40715040790523715</v>
      </c>
      <c r="M13" s="215">
        <f>B13*L13</f>
        <v>0</v>
      </c>
      <c r="O13" s="1">
        <v>1.55</v>
      </c>
    </row>
    <row r="14" spans="1:15" ht="15.95" customHeight="1" x14ac:dyDescent="0.2">
      <c r="A14" s="212" t="s">
        <v>79</v>
      </c>
      <c r="B14" s="216">
        <v>19</v>
      </c>
      <c r="C14" s="216">
        <v>3</v>
      </c>
      <c r="D14" s="216">
        <f>B14+C14*O14</f>
        <v>24.4</v>
      </c>
      <c r="E14" s="217">
        <v>2.2000000000000002</v>
      </c>
      <c r="F14" s="217">
        <v>2.2999999999999998</v>
      </c>
      <c r="G14" s="214">
        <f>D14*E14*F14</f>
        <v>123.46399999999998</v>
      </c>
      <c r="H14" s="214"/>
      <c r="I14" s="214">
        <f>G14-M14-K14-J14</f>
        <v>92.143363999645302</v>
      </c>
      <c r="J14" s="214"/>
      <c r="K14" s="214">
        <f>D14*1.2*0.6</f>
        <v>17.567999999999998</v>
      </c>
      <c r="L14" s="214">
        <f>PI()*0.48^2</f>
        <v>0.7238229473870883</v>
      </c>
      <c r="M14" s="215">
        <f t="shared" si="1"/>
        <v>13.752636000354677</v>
      </c>
      <c r="O14" s="1">
        <v>1.8</v>
      </c>
    </row>
    <row r="15" spans="1:15" ht="15.95" customHeight="1" x14ac:dyDescent="0.2">
      <c r="A15" s="212" t="s">
        <v>80</v>
      </c>
      <c r="B15" s="216"/>
      <c r="C15" s="216"/>
      <c r="D15" s="216">
        <f>B15+C15*O15</f>
        <v>0</v>
      </c>
      <c r="E15" s="217">
        <v>2.5</v>
      </c>
      <c r="F15" s="217">
        <v>2.5</v>
      </c>
      <c r="G15" s="214">
        <f>D15*E15*F15</f>
        <v>0</v>
      </c>
      <c r="H15" s="214"/>
      <c r="I15" s="214">
        <f>G15-M15-K15-J15</f>
        <v>0</v>
      </c>
      <c r="J15" s="214"/>
      <c r="K15" s="214">
        <f>D15*1.44*0.6</f>
        <v>0</v>
      </c>
      <c r="L15" s="214">
        <f>PI()*0.58^2</f>
        <v>1.0568317686676063</v>
      </c>
      <c r="M15" s="215">
        <f t="shared" si="1"/>
        <v>0</v>
      </c>
      <c r="O15" s="1">
        <v>2.0499999999999998</v>
      </c>
    </row>
    <row r="16" spans="1:15" ht="15.95" customHeight="1" x14ac:dyDescent="0.2">
      <c r="A16" s="212" t="s">
        <v>81</v>
      </c>
      <c r="B16" s="216"/>
      <c r="C16" s="216"/>
      <c r="D16" s="216">
        <f>B16+C16*O16</f>
        <v>0</v>
      </c>
      <c r="E16" s="217">
        <v>2.7</v>
      </c>
      <c r="F16" s="217">
        <v>2.8</v>
      </c>
      <c r="G16" s="214">
        <f>D16*E16*F16</f>
        <v>0</v>
      </c>
      <c r="H16" s="214"/>
      <c r="I16" s="214">
        <f>G16-M16-K16-J16</f>
        <v>0</v>
      </c>
      <c r="J16" s="214"/>
      <c r="K16" s="214">
        <f>D16*1.66*0.6</f>
        <v>0</v>
      </c>
      <c r="L16" s="214">
        <f>PI()*0.7^2</f>
        <v>1.5393804002589984</v>
      </c>
      <c r="M16" s="215">
        <f t="shared" si="1"/>
        <v>0</v>
      </c>
      <c r="O16" s="1">
        <v>2.2999999999999998</v>
      </c>
    </row>
    <row r="17" spans="1:15" ht="15.95" customHeight="1" x14ac:dyDescent="0.2">
      <c r="A17" s="212" t="s">
        <v>91</v>
      </c>
      <c r="B17" s="216">
        <v>11</v>
      </c>
      <c r="C17" s="216">
        <v>2</v>
      </c>
      <c r="D17" s="213">
        <f>B17+C17*O17</f>
        <v>19</v>
      </c>
      <c r="E17" s="217">
        <v>5.6</v>
      </c>
      <c r="F17" s="217">
        <v>3.7</v>
      </c>
      <c r="G17" s="229"/>
      <c r="H17" s="214">
        <f>D17*E17*F17</f>
        <v>393.68</v>
      </c>
      <c r="I17" s="214">
        <f>H17-M17-K17-J17</f>
        <v>269.14999999999998</v>
      </c>
      <c r="J17" s="214"/>
      <c r="K17" s="214">
        <f>D17*3.6*0.6</f>
        <v>41.04</v>
      </c>
      <c r="L17" s="214">
        <f>3.3*2.3</f>
        <v>7.589999999999999</v>
      </c>
      <c r="M17" s="215">
        <f>B17*L17</f>
        <v>83.49</v>
      </c>
      <c r="O17" s="1">
        <f>(19-11)/2</f>
        <v>4</v>
      </c>
    </row>
    <row r="18" spans="1:15" ht="15.95" customHeight="1" x14ac:dyDescent="0.2">
      <c r="A18" s="218"/>
      <c r="B18" s="219"/>
      <c r="C18" s="219"/>
      <c r="D18" s="219"/>
      <c r="E18" s="220"/>
      <c r="F18" s="220"/>
      <c r="G18" s="221"/>
      <c r="H18" s="221"/>
      <c r="I18" s="221"/>
      <c r="J18" s="221"/>
      <c r="K18" s="221"/>
      <c r="L18" s="221"/>
      <c r="M18" s="222"/>
    </row>
    <row r="19" spans="1:15" ht="15.95" customHeight="1" x14ac:dyDescent="0.2">
      <c r="A19" s="280" t="s">
        <v>82</v>
      </c>
      <c r="B19" s="281"/>
      <c r="C19" s="281"/>
      <c r="D19" s="223"/>
      <c r="E19" s="220"/>
      <c r="F19" s="220"/>
      <c r="G19" s="221"/>
      <c r="H19" s="221"/>
      <c r="I19" s="221"/>
      <c r="J19" s="221"/>
      <c r="K19" s="221"/>
      <c r="L19" s="221"/>
      <c r="M19" s="222"/>
    </row>
    <row r="20" spans="1:15" ht="15.95" customHeight="1" x14ac:dyDescent="0.2">
      <c r="A20" s="280" t="s">
        <v>83</v>
      </c>
      <c r="B20" s="281"/>
      <c r="C20" s="281"/>
      <c r="D20" s="223"/>
      <c r="E20" s="220"/>
      <c r="F20" s="220"/>
      <c r="G20" s="221"/>
      <c r="H20" s="221"/>
      <c r="I20" s="221"/>
      <c r="J20" s="221"/>
      <c r="K20" s="221"/>
      <c r="L20" s="221"/>
      <c r="M20" s="222"/>
    </row>
    <row r="21" spans="1:15" ht="15.95" customHeight="1" x14ac:dyDescent="0.2">
      <c r="A21" s="280" t="s">
        <v>84</v>
      </c>
      <c r="B21" s="281"/>
      <c r="C21" s="281"/>
      <c r="D21" s="224"/>
      <c r="E21" s="220"/>
      <c r="F21" s="220"/>
      <c r="G21" s="221"/>
      <c r="H21" s="221"/>
      <c r="I21" s="221"/>
      <c r="J21" s="221"/>
      <c r="K21" s="221"/>
      <c r="L21" s="221"/>
      <c r="M21" s="222"/>
    </row>
    <row r="22" spans="1:15" ht="15.95" customHeight="1" x14ac:dyDescent="0.2">
      <c r="A22" s="280" t="s">
        <v>85</v>
      </c>
      <c r="B22" s="281"/>
      <c r="C22" s="281"/>
      <c r="D22" s="223"/>
      <c r="E22" s="220"/>
      <c r="F22" s="220"/>
      <c r="G22" s="221"/>
      <c r="H22" s="221"/>
      <c r="I22" s="221"/>
      <c r="J22" s="221"/>
      <c r="K22" s="221"/>
      <c r="L22" s="221"/>
      <c r="M22" s="222"/>
    </row>
    <row r="23" spans="1:15" ht="15.95" customHeight="1" x14ac:dyDescent="0.2">
      <c r="A23" s="280" t="s">
        <v>86</v>
      </c>
      <c r="B23" s="281"/>
      <c r="C23" s="281"/>
      <c r="D23" s="223"/>
      <c r="E23" s="220"/>
      <c r="F23" s="220"/>
      <c r="G23" s="221"/>
      <c r="H23" s="221"/>
      <c r="I23" s="221"/>
      <c r="J23" s="221"/>
      <c r="K23" s="221"/>
      <c r="L23" s="221"/>
      <c r="M23" s="222"/>
    </row>
    <row r="24" spans="1:15" ht="15.95" customHeight="1" x14ac:dyDescent="0.2">
      <c r="A24" s="280" t="s">
        <v>87</v>
      </c>
      <c r="B24" s="281"/>
      <c r="C24" s="281"/>
      <c r="D24" s="223"/>
      <c r="E24" s="220"/>
      <c r="F24" s="220"/>
      <c r="G24" s="221"/>
      <c r="H24" s="221"/>
      <c r="I24" s="221"/>
      <c r="J24" s="221"/>
      <c r="K24" s="221"/>
      <c r="L24" s="221"/>
      <c r="M24" s="222"/>
    </row>
    <row r="25" spans="1:15" ht="15.95" customHeight="1" x14ac:dyDescent="0.2">
      <c r="A25" s="280" t="s">
        <v>88</v>
      </c>
      <c r="B25" s="281"/>
      <c r="C25" s="281"/>
      <c r="D25" s="223"/>
      <c r="E25" s="220"/>
      <c r="F25" s="220"/>
      <c r="G25" s="221"/>
      <c r="H25" s="221"/>
      <c r="I25" s="221"/>
      <c r="J25" s="221"/>
      <c r="K25" s="221"/>
      <c r="L25" s="221"/>
      <c r="M25" s="222"/>
    </row>
    <row r="26" spans="1:15" ht="15.95" customHeight="1" x14ac:dyDescent="0.2">
      <c r="A26" s="280" t="s">
        <v>89</v>
      </c>
      <c r="B26" s="281"/>
      <c r="C26" s="281"/>
      <c r="D26" s="223">
        <v>2</v>
      </c>
      <c r="E26" s="220"/>
      <c r="F26" s="220"/>
      <c r="G26" s="221"/>
      <c r="H26" s="221"/>
      <c r="I26" s="221"/>
      <c r="J26" s="221"/>
      <c r="K26" s="221"/>
      <c r="L26" s="221"/>
      <c r="M26" s="222"/>
    </row>
    <row r="27" spans="1:15" ht="15.95" customHeight="1" x14ac:dyDescent="0.2">
      <c r="A27" s="280" t="s">
        <v>90</v>
      </c>
      <c r="B27" s="281"/>
      <c r="C27" s="281"/>
      <c r="D27" s="223"/>
      <c r="E27" s="220"/>
      <c r="F27" s="220"/>
      <c r="G27" s="221"/>
      <c r="H27" s="221"/>
      <c r="I27" s="221"/>
      <c r="J27" s="221"/>
      <c r="K27" s="221"/>
      <c r="L27" s="221"/>
      <c r="M27" s="222"/>
    </row>
    <row r="28" spans="1:15" ht="27.75" customHeight="1" x14ac:dyDescent="0.2">
      <c r="A28" s="218"/>
      <c r="B28" s="219"/>
      <c r="C28" s="219"/>
      <c r="D28" s="219"/>
      <c r="E28" s="220"/>
      <c r="F28" s="220"/>
      <c r="G28" s="221"/>
      <c r="H28" s="221"/>
      <c r="I28" s="221"/>
      <c r="J28" s="221"/>
      <c r="K28" s="221"/>
      <c r="L28" s="221"/>
      <c r="M28" s="222"/>
    </row>
    <row r="29" spans="1:15" ht="15.95" customHeight="1" thickBot="1" x14ac:dyDescent="0.25">
      <c r="A29" s="218"/>
      <c r="B29" s="219"/>
      <c r="C29" s="219"/>
      <c r="D29" s="219"/>
      <c r="E29" s="220"/>
      <c r="F29" s="220"/>
      <c r="G29" s="221"/>
      <c r="H29" s="221"/>
      <c r="I29" s="221"/>
      <c r="J29" s="221"/>
      <c r="K29" s="221"/>
      <c r="L29" s="221"/>
      <c r="M29" s="222"/>
    </row>
    <row r="30" spans="1:15" ht="15.95" customHeight="1" thickBot="1" x14ac:dyDescent="0.25">
      <c r="A30" s="225"/>
      <c r="B30" s="285" t="s">
        <v>2</v>
      </c>
      <c r="C30" s="285"/>
      <c r="D30" s="285"/>
      <c r="E30" s="285"/>
      <c r="F30" s="285"/>
      <c r="G30" s="226">
        <f>ROUND(SUM(G6:G18),2)</f>
        <v>123.46</v>
      </c>
      <c r="H30" s="226">
        <f>ROUND(SUM(H6:H18),2)</f>
        <v>393.68</v>
      </c>
      <c r="I30" s="226">
        <f>ROUND(SUM(I6:I18),2)</f>
        <v>361.29</v>
      </c>
      <c r="J30" s="226">
        <f>ROUND(SUM(J6:J18),2)</f>
        <v>0</v>
      </c>
      <c r="K30" s="226">
        <f>ROUND(SUM(K6:K18),2)</f>
        <v>58.61</v>
      </c>
      <c r="L30" s="227"/>
      <c r="M30" s="228"/>
    </row>
  </sheetData>
  <mergeCells count="11">
    <mergeCell ref="A24:C24"/>
    <mergeCell ref="A25:C25"/>
    <mergeCell ref="A26:C26"/>
    <mergeCell ref="A27:C27"/>
    <mergeCell ref="B30:F30"/>
    <mergeCell ref="A23:C23"/>
    <mergeCell ref="A4:M4"/>
    <mergeCell ref="A19:C19"/>
    <mergeCell ref="A20:C20"/>
    <mergeCell ref="A21:C21"/>
    <mergeCell ref="A22:C22"/>
  </mergeCells>
  <printOptions horizontalCentered="1"/>
  <pageMargins left="0.39370078740157483" right="0.39370078740157483" top="0.78740157480314965" bottom="0.39370078740157483" header="0" footer="0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B0F4-FF11-4466-9A4E-EF09136239A6}">
  <sheetPr>
    <tabColor rgb="FFCCFFCC"/>
  </sheetPr>
  <dimension ref="A1:Q29"/>
  <sheetViews>
    <sheetView showGridLines="0" view="pageBreakPreview" zoomScaleNormal="100" zoomScaleSheetLayoutView="100" workbookViewId="0">
      <selection activeCell="M21" sqref="M21"/>
    </sheetView>
  </sheetViews>
  <sheetFormatPr defaultRowHeight="15" x14ac:dyDescent="0.25"/>
  <cols>
    <col min="1" max="1" width="8.28515625" customWidth="1"/>
    <col min="2" max="2" width="3.140625" customWidth="1"/>
    <col min="3" max="3" width="7.42578125" customWidth="1"/>
    <col min="4" max="4" width="8.28515625" customWidth="1"/>
    <col min="5" max="5" width="3.140625" customWidth="1"/>
    <col min="6" max="6" width="7.42578125" customWidth="1"/>
    <col min="7" max="7" width="16.28515625" customWidth="1"/>
    <col min="8" max="8" width="14" customWidth="1"/>
    <col min="9" max="9" width="1.7109375" customWidth="1"/>
    <col min="10" max="10" width="8.28515625" customWidth="1"/>
    <col min="11" max="11" width="3.140625" customWidth="1"/>
    <col min="12" max="12" width="7.42578125" customWidth="1"/>
    <col min="13" max="13" width="8.28515625" customWidth="1"/>
    <col min="14" max="14" width="3.140625" customWidth="1"/>
    <col min="15" max="15" width="7.42578125" customWidth="1"/>
    <col min="16" max="16" width="16.28515625" customWidth="1"/>
    <col min="17" max="17" width="14" customWidth="1"/>
  </cols>
  <sheetData>
    <row r="1" spans="1:17" s="156" customFormat="1" ht="20.100000000000001" customHeight="1" x14ac:dyDescent="0.25">
      <c r="A1" s="2" t="s">
        <v>4</v>
      </c>
      <c r="B1" s="148"/>
      <c r="C1" s="3" t="str">
        <f>Pavimentação!B1</f>
        <v>PREFEITURA MUNICIPAL DE SIDEROPOLIS/SC</v>
      </c>
      <c r="D1" s="148"/>
      <c r="E1" s="149"/>
      <c r="F1" s="149"/>
      <c r="G1" s="150"/>
      <c r="H1" s="151"/>
      <c r="I1" s="152"/>
      <c r="J1" s="153"/>
      <c r="K1" s="148"/>
      <c r="L1" s="148"/>
      <c r="M1" s="154"/>
      <c r="N1" s="148"/>
      <c r="O1" s="148"/>
      <c r="P1" s="148"/>
      <c r="Q1" s="155"/>
    </row>
    <row r="2" spans="1:17" s="156" customFormat="1" ht="20.100000000000001" customHeight="1" x14ac:dyDescent="0.25">
      <c r="A2" s="157" t="s">
        <v>0</v>
      </c>
      <c r="C2" s="7" t="str">
        <f>Pavimentação!B2</f>
        <v>PAVIMENTAÇÃO ASFÁLTICA</v>
      </c>
      <c r="E2" s="158"/>
      <c r="F2" s="159"/>
      <c r="G2" s="160"/>
      <c r="H2" s="161"/>
      <c r="I2" s="162"/>
      <c r="J2" s="163"/>
      <c r="M2" s="164"/>
      <c r="Q2" s="165"/>
    </row>
    <row r="3" spans="1:17" ht="20.100000000000001" customHeight="1" thickBot="1" x14ac:dyDescent="0.3">
      <c r="A3" s="166" t="s">
        <v>3</v>
      </c>
      <c r="B3" s="167"/>
      <c r="C3" s="10" t="str">
        <f>Pavimentação!B3</f>
        <v>RODOVIA MUNICIPAL SID 164 - EXTENSÃO: 954,52m</v>
      </c>
      <c r="D3" s="167"/>
      <c r="E3" s="168"/>
      <c r="F3" s="168"/>
      <c r="G3" s="169"/>
      <c r="H3" s="170"/>
      <c r="I3" s="171"/>
      <c r="J3" s="171"/>
      <c r="K3" s="171"/>
      <c r="L3" s="171"/>
      <c r="M3" s="171"/>
      <c r="N3" s="171"/>
      <c r="O3" s="171"/>
      <c r="P3" s="171"/>
      <c r="Q3" s="172" t="s">
        <v>42</v>
      </c>
    </row>
    <row r="4" spans="1:17" s="176" customFormat="1" ht="18" customHeight="1" thickBot="1" x14ac:dyDescent="0.3">
      <c r="A4" s="290" t="s">
        <v>9</v>
      </c>
      <c r="B4" s="291"/>
      <c r="C4" s="291"/>
      <c r="D4" s="291" t="s">
        <v>8</v>
      </c>
      <c r="E4" s="291"/>
      <c r="F4" s="291"/>
      <c r="G4" s="173" t="s">
        <v>16</v>
      </c>
      <c r="H4" s="174" t="s">
        <v>41</v>
      </c>
      <c r="I4" s="175"/>
      <c r="J4" s="290" t="s">
        <v>9</v>
      </c>
      <c r="K4" s="291"/>
      <c r="L4" s="291"/>
      <c r="M4" s="291" t="s">
        <v>8</v>
      </c>
      <c r="N4" s="291"/>
      <c r="O4" s="291"/>
      <c r="P4" s="173" t="str">
        <f>G4</f>
        <v>Extensão (m)</v>
      </c>
      <c r="Q4" s="174" t="s">
        <v>41</v>
      </c>
    </row>
    <row r="5" spans="1:17" ht="18" customHeight="1" x14ac:dyDescent="0.25">
      <c r="A5" s="126">
        <v>5</v>
      </c>
      <c r="B5" s="127" t="s">
        <v>5</v>
      </c>
      <c r="C5" s="128">
        <v>8</v>
      </c>
      <c r="D5" s="129">
        <v>11</v>
      </c>
      <c r="E5" s="127" t="s">
        <v>5</v>
      </c>
      <c r="F5" s="130">
        <v>0</v>
      </c>
      <c r="G5" s="27">
        <f>(D5*20+F5)-(A5*20+C5)</f>
        <v>112</v>
      </c>
      <c r="H5" s="134" t="s">
        <v>43</v>
      </c>
      <c r="I5" s="177"/>
      <c r="J5" s="126">
        <v>0</v>
      </c>
      <c r="K5" s="127" t="s">
        <v>5</v>
      </c>
      <c r="L5" s="128">
        <v>0</v>
      </c>
      <c r="M5" s="129">
        <v>2</v>
      </c>
      <c r="N5" s="127" t="s">
        <v>5</v>
      </c>
      <c r="O5" s="130">
        <v>0</v>
      </c>
      <c r="P5" s="27">
        <f>(M5*20+O5)-(J5*20+L5)</f>
        <v>40</v>
      </c>
      <c r="Q5" s="125" t="s">
        <v>44</v>
      </c>
    </row>
    <row r="6" spans="1:17" ht="18" customHeight="1" x14ac:dyDescent="0.25">
      <c r="A6" s="126">
        <v>16</v>
      </c>
      <c r="B6" s="127" t="s">
        <v>5</v>
      </c>
      <c r="C6" s="128">
        <v>0</v>
      </c>
      <c r="D6" s="129">
        <v>23</v>
      </c>
      <c r="E6" s="127" t="s">
        <v>5</v>
      </c>
      <c r="F6" s="130">
        <v>0</v>
      </c>
      <c r="G6" s="27">
        <f>(D6*20+F6)-(A6*20+C6)</f>
        <v>140</v>
      </c>
      <c r="H6" s="134" t="s">
        <v>43</v>
      </c>
      <c r="I6" s="177"/>
      <c r="J6" s="126">
        <v>5</v>
      </c>
      <c r="K6" s="127" t="s">
        <v>5</v>
      </c>
      <c r="L6" s="128">
        <v>8</v>
      </c>
      <c r="M6" s="129">
        <v>23</v>
      </c>
      <c r="N6" s="127" t="s">
        <v>5</v>
      </c>
      <c r="O6" s="130">
        <v>0</v>
      </c>
      <c r="P6" s="27">
        <f>(M6*20+O6)-(J6*20+L6)</f>
        <v>352</v>
      </c>
      <c r="Q6" s="125" t="s">
        <v>44</v>
      </c>
    </row>
    <row r="7" spans="1:17" ht="18" customHeight="1" x14ac:dyDescent="0.25">
      <c r="A7" s="126">
        <v>24</v>
      </c>
      <c r="B7" s="127" t="s">
        <v>5</v>
      </c>
      <c r="C7" s="128">
        <v>17</v>
      </c>
      <c r="D7" s="129">
        <v>33</v>
      </c>
      <c r="E7" s="127" t="s">
        <v>5</v>
      </c>
      <c r="F7" s="130">
        <v>0</v>
      </c>
      <c r="G7" s="27">
        <f>(D7*20+F7)-(A7*20+C7)</f>
        <v>163</v>
      </c>
      <c r="H7" s="134" t="s">
        <v>43</v>
      </c>
      <c r="I7" s="177"/>
      <c r="J7" s="126">
        <v>24</v>
      </c>
      <c r="K7" s="127" t="s">
        <v>5</v>
      </c>
      <c r="L7" s="128">
        <v>17</v>
      </c>
      <c r="M7" s="129">
        <v>43</v>
      </c>
      <c r="N7" s="127" t="s">
        <v>5</v>
      </c>
      <c r="O7" s="130">
        <v>0</v>
      </c>
      <c r="P7" s="27">
        <f>(M7*20+O7)-(J7*20+L7)</f>
        <v>363</v>
      </c>
      <c r="Q7" s="125" t="s">
        <v>44</v>
      </c>
    </row>
    <row r="8" spans="1:17" ht="18" customHeight="1" x14ac:dyDescent="0.25">
      <c r="A8" s="178"/>
      <c r="B8" s="179"/>
      <c r="C8" s="180"/>
      <c r="D8" s="181"/>
      <c r="E8" s="179"/>
      <c r="F8" s="180"/>
      <c r="G8" s="182"/>
      <c r="H8" s="183"/>
      <c r="I8" s="177"/>
      <c r="J8" s="178"/>
      <c r="K8" s="179"/>
      <c r="L8" s="180"/>
      <c r="M8" s="181"/>
      <c r="N8" s="179"/>
      <c r="O8" s="180"/>
      <c r="P8" s="182"/>
      <c r="Q8" s="183"/>
    </row>
    <row r="9" spans="1:17" ht="18" customHeight="1" x14ac:dyDescent="0.25">
      <c r="A9" s="178"/>
      <c r="B9" s="179"/>
      <c r="C9" s="180"/>
      <c r="D9" s="181"/>
      <c r="E9" s="179"/>
      <c r="F9" s="180"/>
      <c r="G9" s="182"/>
      <c r="H9" s="183"/>
      <c r="I9" s="177"/>
      <c r="J9" s="178"/>
      <c r="K9" s="179"/>
      <c r="L9" s="180"/>
      <c r="M9" s="181"/>
      <c r="N9" s="179"/>
      <c r="O9" s="180"/>
      <c r="P9" s="182"/>
      <c r="Q9" s="183"/>
    </row>
    <row r="10" spans="1:17" ht="18" customHeight="1" x14ac:dyDescent="0.25">
      <c r="A10" s="178"/>
      <c r="B10" s="179"/>
      <c r="C10" s="180"/>
      <c r="D10" s="181"/>
      <c r="E10" s="179"/>
      <c r="F10" s="180"/>
      <c r="G10" s="182"/>
      <c r="H10" s="183"/>
      <c r="I10" s="177"/>
      <c r="J10" s="178"/>
      <c r="K10" s="179"/>
      <c r="L10" s="180"/>
      <c r="M10" s="181"/>
      <c r="N10" s="179"/>
      <c r="O10" s="180"/>
      <c r="P10" s="182"/>
      <c r="Q10" s="183"/>
    </row>
    <row r="11" spans="1:17" ht="18" customHeight="1" x14ac:dyDescent="0.25">
      <c r="A11" s="178"/>
      <c r="B11" s="179"/>
      <c r="C11" s="180"/>
      <c r="D11" s="181"/>
      <c r="E11" s="179"/>
      <c r="F11" s="180"/>
      <c r="G11" s="182"/>
      <c r="H11" s="183"/>
      <c r="I11" s="177"/>
      <c r="J11" s="178"/>
      <c r="K11" s="179"/>
      <c r="L11" s="180"/>
      <c r="M11" s="181"/>
      <c r="N11" s="179"/>
      <c r="O11" s="180"/>
      <c r="P11" s="182"/>
      <c r="Q11" s="183"/>
    </row>
    <row r="12" spans="1:17" ht="18" customHeight="1" x14ac:dyDescent="0.25">
      <c r="A12" s="178"/>
      <c r="B12" s="179"/>
      <c r="C12" s="180"/>
      <c r="D12" s="181"/>
      <c r="E12" s="179"/>
      <c r="F12" s="180"/>
      <c r="G12" s="182"/>
      <c r="H12" s="183"/>
      <c r="I12" s="177"/>
      <c r="J12" s="178"/>
      <c r="K12" s="179"/>
      <c r="L12" s="180"/>
      <c r="M12" s="181"/>
      <c r="N12" s="179"/>
      <c r="O12" s="180"/>
      <c r="P12" s="182"/>
      <c r="Q12" s="183"/>
    </row>
    <row r="13" spans="1:17" ht="18" customHeight="1" x14ac:dyDescent="0.25">
      <c r="A13" s="178"/>
      <c r="B13" s="179"/>
      <c r="C13" s="180"/>
      <c r="D13" s="181"/>
      <c r="E13" s="179"/>
      <c r="F13" s="180"/>
      <c r="G13" s="182"/>
      <c r="H13" s="183"/>
      <c r="I13" s="177"/>
      <c r="J13" s="178"/>
      <c r="K13" s="179"/>
      <c r="L13" s="180"/>
      <c r="M13" s="181"/>
      <c r="N13" s="179"/>
      <c r="O13" s="180"/>
      <c r="P13" s="182"/>
      <c r="Q13" s="183"/>
    </row>
    <row r="14" spans="1:17" ht="18" customHeight="1" x14ac:dyDescent="0.25">
      <c r="A14" s="178"/>
      <c r="B14" s="179"/>
      <c r="C14" s="180"/>
      <c r="D14" s="181"/>
      <c r="E14" s="179"/>
      <c r="F14" s="180"/>
      <c r="G14" s="182"/>
      <c r="H14" s="183"/>
      <c r="I14" s="177"/>
      <c r="J14" s="178"/>
      <c r="K14" s="179"/>
      <c r="L14" s="180"/>
      <c r="M14" s="181"/>
      <c r="N14" s="179"/>
      <c r="O14" s="180"/>
      <c r="P14" s="182"/>
      <c r="Q14" s="183"/>
    </row>
    <row r="15" spans="1:17" ht="18" customHeight="1" x14ac:dyDescent="0.25">
      <c r="A15" s="178"/>
      <c r="B15" s="179"/>
      <c r="C15" s="180"/>
      <c r="D15" s="181"/>
      <c r="E15" s="179"/>
      <c r="F15" s="180"/>
      <c r="G15" s="182"/>
      <c r="H15" s="183"/>
      <c r="I15" s="177"/>
      <c r="J15" s="178"/>
      <c r="K15" s="179"/>
      <c r="L15" s="180"/>
      <c r="M15" s="181"/>
      <c r="N15" s="179"/>
      <c r="O15" s="180"/>
      <c r="P15" s="182"/>
      <c r="Q15" s="183"/>
    </row>
    <row r="16" spans="1:17" ht="18" customHeight="1" x14ac:dyDescent="0.25">
      <c r="A16" s="178"/>
      <c r="B16" s="179"/>
      <c r="C16" s="180"/>
      <c r="D16" s="181"/>
      <c r="E16" s="179"/>
      <c r="F16" s="180"/>
      <c r="G16" s="182"/>
      <c r="H16" s="183"/>
      <c r="I16" s="177"/>
      <c r="J16" s="178"/>
      <c r="K16" s="179"/>
      <c r="L16" s="180"/>
      <c r="M16" s="181"/>
      <c r="N16" s="179"/>
      <c r="O16" s="180"/>
      <c r="P16" s="182"/>
      <c r="Q16" s="183"/>
    </row>
    <row r="17" spans="1:17" ht="18" customHeight="1" x14ac:dyDescent="0.25">
      <c r="A17" s="178"/>
      <c r="B17" s="179"/>
      <c r="C17" s="180"/>
      <c r="D17" s="181"/>
      <c r="E17" s="179"/>
      <c r="F17" s="180"/>
      <c r="G17" s="182"/>
      <c r="H17" s="183"/>
      <c r="I17" s="177"/>
      <c r="J17" s="178"/>
      <c r="K17" s="179"/>
      <c r="L17" s="180"/>
      <c r="M17" s="181"/>
      <c r="N17" s="179"/>
      <c r="O17" s="180"/>
      <c r="P17" s="182"/>
      <c r="Q17" s="183"/>
    </row>
    <row r="18" spans="1:17" ht="18" customHeight="1" x14ac:dyDescent="0.25">
      <c r="A18" s="178"/>
      <c r="B18" s="179"/>
      <c r="C18" s="180"/>
      <c r="D18" s="181"/>
      <c r="E18" s="179"/>
      <c r="F18" s="180"/>
      <c r="G18" s="182"/>
      <c r="H18" s="183"/>
      <c r="I18" s="177"/>
      <c r="J18" s="178"/>
      <c r="K18" s="179"/>
      <c r="L18" s="180"/>
      <c r="M18" s="181"/>
      <c r="N18" s="179"/>
      <c r="O18" s="180"/>
      <c r="P18" s="182"/>
      <c r="Q18" s="183"/>
    </row>
    <row r="19" spans="1:17" ht="18" customHeight="1" x14ac:dyDescent="0.25">
      <c r="A19" s="178"/>
      <c r="B19" s="179"/>
      <c r="C19" s="180"/>
      <c r="D19" s="181"/>
      <c r="E19" s="179"/>
      <c r="F19" s="180"/>
      <c r="G19" s="182"/>
      <c r="H19" s="183"/>
      <c r="I19" s="177"/>
      <c r="J19" s="178"/>
      <c r="K19" s="179"/>
      <c r="L19" s="180"/>
      <c r="M19" s="181"/>
      <c r="N19" s="179"/>
      <c r="O19" s="180"/>
      <c r="P19" s="182"/>
      <c r="Q19" s="183"/>
    </row>
    <row r="20" spans="1:17" ht="18" customHeight="1" x14ac:dyDescent="0.25">
      <c r="A20" s="178"/>
      <c r="B20" s="179"/>
      <c r="C20" s="180"/>
      <c r="D20" s="181"/>
      <c r="E20" s="179"/>
      <c r="F20" s="180"/>
      <c r="G20" s="182"/>
      <c r="H20" s="183"/>
      <c r="I20" s="177"/>
      <c r="J20" s="178"/>
      <c r="K20" s="179"/>
      <c r="L20" s="180"/>
      <c r="M20" s="181"/>
      <c r="N20" s="179"/>
      <c r="O20" s="180"/>
      <c r="P20" s="182"/>
      <c r="Q20" s="183"/>
    </row>
    <row r="21" spans="1:17" ht="14.25" customHeight="1" x14ac:dyDescent="0.25">
      <c r="A21" s="178"/>
      <c r="B21" s="179"/>
      <c r="C21" s="180"/>
      <c r="D21" s="181"/>
      <c r="E21" s="179"/>
      <c r="F21" s="180"/>
      <c r="G21" s="182"/>
      <c r="H21" s="183"/>
      <c r="I21" s="177"/>
      <c r="J21" s="178"/>
      <c r="K21" s="179"/>
      <c r="L21" s="180"/>
      <c r="M21" s="181"/>
      <c r="N21" s="179"/>
      <c r="O21" s="180"/>
      <c r="P21" s="182"/>
      <c r="Q21" s="183"/>
    </row>
    <row r="22" spans="1:17" ht="18" customHeight="1" x14ac:dyDescent="0.25">
      <c r="A22" s="178"/>
      <c r="B22" s="179"/>
      <c r="C22" s="180"/>
      <c r="D22" s="181"/>
      <c r="E22" s="179"/>
      <c r="F22" s="242" t="s">
        <v>97</v>
      </c>
      <c r="G22" s="182">
        <f>-'TSS 01'!G17</f>
        <v>0</v>
      </c>
      <c r="H22" s="183"/>
      <c r="I22" s="177"/>
      <c r="J22" s="178"/>
      <c r="K22" s="179"/>
      <c r="L22" s="180"/>
      <c r="M22" s="181"/>
      <c r="N22" s="179"/>
      <c r="O22" s="242" t="s">
        <v>97</v>
      </c>
      <c r="P22" s="182">
        <f>-'TSS 01'!P17</f>
        <v>-10</v>
      </c>
      <c r="Q22" s="183"/>
    </row>
    <row r="23" spans="1:17" ht="18" customHeight="1" x14ac:dyDescent="0.25">
      <c r="A23" s="178"/>
      <c r="B23" s="179"/>
      <c r="C23" s="180"/>
      <c r="D23" s="181"/>
      <c r="E23" s="179"/>
      <c r="F23" s="180"/>
      <c r="G23" s="182"/>
      <c r="H23" s="183"/>
      <c r="I23" s="177"/>
      <c r="J23" s="178"/>
      <c r="K23" s="179"/>
      <c r="L23" s="180"/>
      <c r="M23" s="181"/>
      <c r="N23" s="179"/>
      <c r="O23" s="180"/>
      <c r="P23" s="182"/>
      <c r="Q23" s="183"/>
    </row>
    <row r="24" spans="1:17" ht="19.5" customHeight="1" x14ac:dyDescent="0.25">
      <c r="A24" s="178"/>
      <c r="B24" s="179"/>
      <c r="C24" s="180"/>
      <c r="D24" s="181"/>
      <c r="E24" s="179"/>
      <c r="F24" s="180"/>
      <c r="G24" s="182"/>
      <c r="H24" s="183"/>
      <c r="I24" s="177"/>
      <c r="J24" s="178"/>
      <c r="K24" s="179"/>
      <c r="L24" s="180"/>
      <c r="M24" s="181"/>
      <c r="N24" s="179"/>
      <c r="O24" s="180"/>
      <c r="P24" s="182"/>
      <c r="Q24" s="183"/>
    </row>
    <row r="25" spans="1:17" ht="18" customHeight="1" x14ac:dyDescent="0.25">
      <c r="A25" s="178"/>
      <c r="B25" s="179"/>
      <c r="C25" s="180"/>
      <c r="D25" s="181"/>
      <c r="E25" s="179"/>
      <c r="F25" s="180"/>
      <c r="G25" s="182"/>
      <c r="H25" s="183"/>
      <c r="I25" s="177"/>
      <c r="J25" s="178"/>
      <c r="K25" s="179"/>
      <c r="L25" s="180"/>
      <c r="M25" s="181"/>
      <c r="N25" s="179"/>
      <c r="O25" s="180"/>
      <c r="P25" s="182"/>
      <c r="Q25" s="183"/>
    </row>
    <row r="26" spans="1:17" ht="18" customHeight="1" x14ac:dyDescent="0.25">
      <c r="A26" s="178"/>
      <c r="B26" s="179"/>
      <c r="C26" s="180"/>
      <c r="D26" s="181"/>
      <c r="E26" s="179"/>
      <c r="F26" s="180"/>
      <c r="G26" s="182"/>
      <c r="H26" s="183"/>
      <c r="I26" s="177"/>
      <c r="J26" s="178"/>
      <c r="K26" s="179"/>
      <c r="L26" s="180"/>
      <c r="M26" s="181"/>
      <c r="N26" s="179"/>
      <c r="O26" s="180"/>
      <c r="P26" s="182"/>
      <c r="Q26" s="183"/>
    </row>
    <row r="27" spans="1:17" ht="18" customHeight="1" thickBot="1" x14ac:dyDescent="0.3">
      <c r="A27" s="184"/>
      <c r="B27" s="185"/>
      <c r="C27" s="186"/>
      <c r="D27" s="171"/>
      <c r="E27" s="185"/>
      <c r="F27" s="186"/>
      <c r="G27" s="187"/>
      <c r="H27" s="188"/>
      <c r="I27" s="177"/>
      <c r="J27" s="184"/>
      <c r="K27" s="185"/>
      <c r="L27" s="186"/>
      <c r="M27" s="171"/>
      <c r="N27" s="185"/>
      <c r="O27" s="186"/>
      <c r="P27" s="187"/>
      <c r="Q27" s="188"/>
    </row>
    <row r="28" spans="1:17" ht="18" customHeight="1" x14ac:dyDescent="0.25">
      <c r="A28" s="286" t="s">
        <v>45</v>
      </c>
      <c r="B28" s="287"/>
      <c r="C28" s="287"/>
      <c r="D28" s="287"/>
      <c r="E28" s="287"/>
      <c r="F28" s="287"/>
      <c r="G28" s="189">
        <f>SUM(G5:G27)</f>
        <v>415</v>
      </c>
      <c r="H28" s="190"/>
      <c r="I28" s="177"/>
      <c r="J28" s="286" t="s">
        <v>45</v>
      </c>
      <c r="K28" s="287"/>
      <c r="L28" s="287"/>
      <c r="M28" s="287"/>
      <c r="N28" s="287"/>
      <c r="O28" s="287"/>
      <c r="P28" s="189">
        <f>SUM(P5:P27)</f>
        <v>745</v>
      </c>
      <c r="Q28" s="190"/>
    </row>
    <row r="29" spans="1:17" ht="18" customHeight="1" thickBot="1" x14ac:dyDescent="0.3">
      <c r="A29" s="288"/>
      <c r="B29" s="289"/>
      <c r="C29" s="289"/>
      <c r="D29" s="289"/>
      <c r="E29" s="289"/>
      <c r="F29" s="289"/>
      <c r="G29" s="191"/>
      <c r="H29" s="192"/>
      <c r="I29" s="193"/>
      <c r="J29" s="288" t="s">
        <v>46</v>
      </c>
      <c r="K29" s="289"/>
      <c r="L29" s="289"/>
      <c r="M29" s="289"/>
      <c r="N29" s="289"/>
      <c r="O29" s="289"/>
      <c r="P29" s="194">
        <f>ROUND(P28+G28,2)</f>
        <v>1160</v>
      </c>
      <c r="Q29" s="192"/>
    </row>
  </sheetData>
  <mergeCells count="8">
    <mergeCell ref="A28:F28"/>
    <mergeCell ref="J28:O28"/>
    <mergeCell ref="A29:F29"/>
    <mergeCell ref="J29:O29"/>
    <mergeCell ref="A4:C4"/>
    <mergeCell ref="D4:F4"/>
    <mergeCell ref="J4:L4"/>
    <mergeCell ref="M4:O4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AC527-89C1-43DC-8D49-E37C033BDAF0}">
  <sheetPr>
    <tabColor rgb="FFCCFFCC"/>
  </sheetPr>
  <dimension ref="A1:Q28"/>
  <sheetViews>
    <sheetView showGridLines="0" view="pageBreakPreview" zoomScaleNormal="100" zoomScaleSheetLayoutView="100" workbookViewId="0">
      <selection activeCell="M21" sqref="M21"/>
    </sheetView>
  </sheetViews>
  <sheetFormatPr defaultRowHeight="15" x14ac:dyDescent="0.25"/>
  <cols>
    <col min="1" max="1" width="8.28515625" customWidth="1"/>
    <col min="2" max="2" width="3.140625" customWidth="1"/>
    <col min="3" max="3" width="7.42578125" customWidth="1"/>
    <col min="4" max="4" width="8.28515625" customWidth="1"/>
    <col min="5" max="5" width="3.140625" customWidth="1"/>
    <col min="6" max="6" width="7.42578125" customWidth="1"/>
    <col min="7" max="7" width="16.28515625" customWidth="1"/>
    <col min="8" max="8" width="14" customWidth="1"/>
    <col min="9" max="9" width="1.7109375" customWidth="1"/>
    <col min="10" max="10" width="8.28515625" customWidth="1"/>
    <col min="11" max="11" width="3.140625" customWidth="1"/>
    <col min="12" max="12" width="7.42578125" customWidth="1"/>
    <col min="13" max="13" width="8.28515625" customWidth="1"/>
    <col min="14" max="14" width="3.140625" customWidth="1"/>
    <col min="15" max="15" width="7.42578125" customWidth="1"/>
    <col min="16" max="16" width="16.28515625" customWidth="1"/>
    <col min="17" max="17" width="14" customWidth="1"/>
  </cols>
  <sheetData>
    <row r="1" spans="1:17" s="156" customFormat="1" ht="20.100000000000001" customHeight="1" x14ac:dyDescent="0.25">
      <c r="A1" s="2" t="s">
        <v>4</v>
      </c>
      <c r="B1" s="148"/>
      <c r="C1" s="3" t="str">
        <f>'STC 03'!C1</f>
        <v>PREFEITURA MUNICIPAL DE SIDEROPOLIS/SC</v>
      </c>
      <c r="D1" s="148"/>
      <c r="E1" s="149"/>
      <c r="F1" s="149"/>
      <c r="G1" s="150"/>
      <c r="H1" s="151"/>
      <c r="I1" s="152"/>
      <c r="J1" s="153"/>
      <c r="K1" s="148"/>
      <c r="L1" s="148"/>
      <c r="M1" s="154"/>
      <c r="N1" s="148"/>
      <c r="O1" s="148"/>
      <c r="P1" s="148"/>
      <c r="Q1" s="155"/>
    </row>
    <row r="2" spans="1:17" s="156" customFormat="1" ht="20.100000000000001" customHeight="1" x14ac:dyDescent="0.25">
      <c r="A2" s="157" t="s">
        <v>0</v>
      </c>
      <c r="C2" s="7" t="str">
        <f>'STC 03'!C2</f>
        <v>PAVIMENTAÇÃO ASFÁLTICA</v>
      </c>
      <c r="E2" s="158"/>
      <c r="F2" s="159"/>
      <c r="G2" s="160"/>
      <c r="H2" s="161"/>
      <c r="I2" s="162"/>
      <c r="J2" s="163"/>
      <c r="M2" s="164"/>
      <c r="Q2" s="165"/>
    </row>
    <row r="3" spans="1:17" ht="20.100000000000001" customHeight="1" thickBot="1" x14ac:dyDescent="0.3">
      <c r="A3" s="166" t="s">
        <v>3</v>
      </c>
      <c r="B3" s="167"/>
      <c r="C3" s="10" t="str">
        <f>'STC 03'!C3</f>
        <v>RODOVIA MUNICIPAL SID 164 - EXTENSÃO: 954,52m</v>
      </c>
      <c r="D3" s="167"/>
      <c r="E3" s="168"/>
      <c r="F3" s="168"/>
      <c r="G3" s="169"/>
      <c r="H3" s="170"/>
      <c r="I3" s="171"/>
      <c r="J3" s="171"/>
      <c r="K3" s="171"/>
      <c r="L3" s="171"/>
      <c r="M3" s="171"/>
      <c r="N3" s="171"/>
      <c r="O3" s="171"/>
      <c r="P3" s="171"/>
      <c r="Q3" s="172" t="s">
        <v>94</v>
      </c>
    </row>
    <row r="4" spans="1:17" s="176" customFormat="1" ht="18" customHeight="1" thickBot="1" x14ac:dyDescent="0.3">
      <c r="A4" s="296" t="s">
        <v>9</v>
      </c>
      <c r="B4" s="297"/>
      <c r="C4" s="297"/>
      <c r="D4" s="297" t="s">
        <v>8</v>
      </c>
      <c r="E4" s="297"/>
      <c r="F4" s="297"/>
      <c r="G4" s="230" t="s">
        <v>16</v>
      </c>
      <c r="H4" s="231" t="s">
        <v>41</v>
      </c>
      <c r="I4" s="175"/>
      <c r="J4" s="296" t="s">
        <v>9</v>
      </c>
      <c r="K4" s="297"/>
      <c r="L4" s="297"/>
      <c r="M4" s="297" t="s">
        <v>8</v>
      </c>
      <c r="N4" s="297"/>
      <c r="O4" s="297"/>
      <c r="P4" s="230" t="str">
        <f>G4</f>
        <v>Extensão (m)</v>
      </c>
      <c r="Q4" s="231" t="s">
        <v>41</v>
      </c>
    </row>
    <row r="5" spans="1:17" s="176" customFormat="1" ht="18" customHeight="1" thickBot="1" x14ac:dyDescent="0.3">
      <c r="A5" s="298" t="s">
        <v>95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300"/>
    </row>
    <row r="6" spans="1:17" ht="18" customHeight="1" x14ac:dyDescent="0.25">
      <c r="A6" s="178"/>
      <c r="B6" s="233"/>
      <c r="C6" s="180"/>
      <c r="D6" s="181"/>
      <c r="E6" s="233"/>
      <c r="F6" s="180"/>
      <c r="G6" s="182"/>
      <c r="H6" s="183"/>
      <c r="I6" s="177"/>
      <c r="J6" s="126">
        <v>5</v>
      </c>
      <c r="K6" s="127" t="s">
        <v>5</v>
      </c>
      <c r="L6" s="130">
        <v>13</v>
      </c>
      <c r="M6" s="232"/>
      <c r="N6" s="127"/>
      <c r="O6" s="128"/>
      <c r="P6" s="27">
        <v>5</v>
      </c>
      <c r="Q6" s="125" t="s">
        <v>44</v>
      </c>
    </row>
    <row r="7" spans="1:17" ht="18" customHeight="1" x14ac:dyDescent="0.25">
      <c r="A7" s="178"/>
      <c r="B7" s="233"/>
      <c r="C7" s="180"/>
      <c r="D7" s="181"/>
      <c r="E7" s="233"/>
      <c r="F7" s="180"/>
      <c r="G7" s="182"/>
      <c r="H7" s="183"/>
      <c r="I7" s="177"/>
      <c r="J7" s="126">
        <v>6</v>
      </c>
      <c r="K7" s="127" t="s">
        <v>5</v>
      </c>
      <c r="L7" s="130">
        <v>3</v>
      </c>
      <c r="M7" s="232"/>
      <c r="N7" s="127"/>
      <c r="O7" s="128"/>
      <c r="P7" s="27">
        <v>5</v>
      </c>
      <c r="Q7" s="125" t="s">
        <v>44</v>
      </c>
    </row>
    <row r="8" spans="1:17" ht="18" customHeight="1" x14ac:dyDescent="0.25">
      <c r="A8" s="178"/>
      <c r="B8" s="233"/>
      <c r="C8" s="180"/>
      <c r="D8" s="181"/>
      <c r="E8" s="233"/>
      <c r="F8" s="180"/>
      <c r="G8" s="182"/>
      <c r="H8" s="183"/>
      <c r="I8" s="177"/>
      <c r="J8" s="178"/>
      <c r="K8" s="179"/>
      <c r="L8" s="180"/>
      <c r="M8" s="181"/>
      <c r="N8" s="179"/>
      <c r="O8" s="180"/>
      <c r="P8" s="182"/>
      <c r="Q8" s="183"/>
    </row>
    <row r="9" spans="1:17" ht="18" customHeight="1" x14ac:dyDescent="0.25">
      <c r="A9" s="178"/>
      <c r="B9" s="233"/>
      <c r="C9" s="180"/>
      <c r="D9" s="181"/>
      <c r="E9" s="233"/>
      <c r="F9" s="180"/>
      <c r="G9" s="182"/>
      <c r="H9" s="183"/>
      <c r="I9" s="177"/>
      <c r="J9" s="178"/>
      <c r="K9" s="179"/>
      <c r="L9" s="180"/>
      <c r="M9" s="181"/>
      <c r="N9" s="179"/>
      <c r="O9" s="180"/>
      <c r="P9" s="182"/>
      <c r="Q9" s="183"/>
    </row>
    <row r="10" spans="1:17" ht="18" customHeight="1" x14ac:dyDescent="0.25">
      <c r="A10" s="178"/>
      <c r="B10" s="233"/>
      <c r="C10" s="180"/>
      <c r="D10" s="181"/>
      <c r="E10" s="233"/>
      <c r="F10" s="180"/>
      <c r="G10" s="182"/>
      <c r="H10" s="183"/>
      <c r="I10" s="177"/>
      <c r="J10" s="178"/>
      <c r="K10" s="179"/>
      <c r="L10" s="180"/>
      <c r="M10" s="181"/>
      <c r="N10" s="179"/>
      <c r="O10" s="180"/>
      <c r="P10" s="182"/>
      <c r="Q10" s="183"/>
    </row>
    <row r="11" spans="1:17" ht="18" customHeight="1" x14ac:dyDescent="0.25">
      <c r="A11" s="178"/>
      <c r="B11" s="233"/>
      <c r="C11" s="180"/>
      <c r="D11" s="181"/>
      <c r="E11" s="233"/>
      <c r="F11" s="180"/>
      <c r="G11" s="182"/>
      <c r="H11" s="183"/>
      <c r="I11" s="177"/>
      <c r="J11" s="178"/>
      <c r="K11" s="179"/>
      <c r="L11" s="180"/>
      <c r="M11" s="181"/>
      <c r="N11" s="179"/>
      <c r="O11" s="180"/>
      <c r="P11" s="182"/>
      <c r="Q11" s="183"/>
    </row>
    <row r="12" spans="1:17" ht="18" customHeight="1" x14ac:dyDescent="0.25">
      <c r="A12" s="178"/>
      <c r="B12" s="233"/>
      <c r="C12" s="180"/>
      <c r="D12" s="181"/>
      <c r="E12" s="233"/>
      <c r="F12" s="180"/>
      <c r="G12" s="182"/>
      <c r="H12" s="183"/>
      <c r="I12" s="177"/>
      <c r="J12" s="178"/>
      <c r="K12" s="179"/>
      <c r="L12" s="180"/>
      <c r="M12" s="181"/>
      <c r="N12" s="179"/>
      <c r="O12" s="180"/>
      <c r="P12" s="182"/>
      <c r="Q12" s="183"/>
    </row>
    <row r="13" spans="1:17" ht="18" customHeight="1" x14ac:dyDescent="0.25">
      <c r="A13" s="178"/>
      <c r="B13" s="233"/>
      <c r="C13" s="180"/>
      <c r="D13" s="181"/>
      <c r="E13" s="233"/>
      <c r="F13" s="180"/>
      <c r="G13" s="182"/>
      <c r="H13" s="183"/>
      <c r="I13" s="177"/>
      <c r="J13" s="178"/>
      <c r="K13" s="179"/>
      <c r="L13" s="180"/>
      <c r="M13" s="181"/>
      <c r="N13" s="179"/>
      <c r="O13" s="180"/>
      <c r="P13" s="182"/>
      <c r="Q13" s="183"/>
    </row>
    <row r="14" spans="1:17" ht="18" customHeight="1" x14ac:dyDescent="0.25">
      <c r="A14" s="178"/>
      <c r="B14" s="233"/>
      <c r="C14" s="180"/>
      <c r="D14" s="181"/>
      <c r="E14" s="233"/>
      <c r="F14" s="180"/>
      <c r="G14" s="182"/>
      <c r="H14" s="183"/>
      <c r="I14" s="177"/>
      <c r="J14" s="178"/>
      <c r="K14" s="179"/>
      <c r="L14" s="180"/>
      <c r="M14" s="181"/>
      <c r="N14" s="179"/>
      <c r="O14" s="180"/>
      <c r="P14" s="182"/>
      <c r="Q14" s="183"/>
    </row>
    <row r="15" spans="1:17" ht="18" customHeight="1" x14ac:dyDescent="0.25">
      <c r="A15" s="178"/>
      <c r="B15" s="233"/>
      <c r="C15" s="180"/>
      <c r="D15" s="181"/>
      <c r="E15" s="233"/>
      <c r="F15" s="180"/>
      <c r="G15" s="182"/>
      <c r="H15" s="183"/>
      <c r="I15" s="177"/>
      <c r="J15" s="178"/>
      <c r="K15" s="179"/>
      <c r="L15" s="180"/>
      <c r="M15" s="181"/>
      <c r="N15" s="179"/>
      <c r="O15" s="180"/>
      <c r="P15" s="182"/>
      <c r="Q15" s="183"/>
    </row>
    <row r="16" spans="1:17" ht="18" customHeight="1" x14ac:dyDescent="0.25">
      <c r="A16" s="178"/>
      <c r="B16" s="179"/>
      <c r="C16" s="180"/>
      <c r="D16" s="181"/>
      <c r="E16" s="179"/>
      <c r="F16" s="180"/>
      <c r="G16" s="182"/>
      <c r="H16" s="183"/>
      <c r="I16" s="177"/>
      <c r="J16" s="178"/>
      <c r="K16" s="179"/>
      <c r="L16" s="180"/>
      <c r="M16" s="181"/>
      <c r="N16" s="179"/>
      <c r="O16" s="180"/>
      <c r="P16" s="182"/>
      <c r="Q16" s="183"/>
    </row>
    <row r="17" spans="1:17" ht="18" customHeight="1" x14ac:dyDescent="0.25">
      <c r="A17" s="301" t="s">
        <v>96</v>
      </c>
      <c r="B17" s="302"/>
      <c r="C17" s="302"/>
      <c r="D17" s="302"/>
      <c r="E17" s="302"/>
      <c r="F17" s="302"/>
      <c r="G17" s="234">
        <f>SUM(G6:G16)</f>
        <v>0</v>
      </c>
      <c r="H17" s="235"/>
      <c r="I17" s="177"/>
      <c r="J17" s="301" t="s">
        <v>96</v>
      </c>
      <c r="K17" s="302"/>
      <c r="L17" s="302"/>
      <c r="M17" s="302"/>
      <c r="N17" s="302"/>
      <c r="O17" s="302"/>
      <c r="P17" s="236">
        <f>SUM(P6:P16)</f>
        <v>10</v>
      </c>
      <c r="Q17" s="235"/>
    </row>
    <row r="18" spans="1:17" ht="18" customHeight="1" x14ac:dyDescent="0.25">
      <c r="A18" s="237"/>
      <c r="B18" s="179"/>
      <c r="C18" s="179"/>
      <c r="D18" s="179"/>
      <c r="E18" s="179"/>
      <c r="F18" s="179"/>
      <c r="G18" s="182"/>
      <c r="H18" s="183"/>
      <c r="I18" s="177"/>
      <c r="J18" s="237"/>
      <c r="K18" s="179"/>
      <c r="L18" s="179"/>
      <c r="M18" s="179"/>
      <c r="N18" s="179"/>
      <c r="O18" s="179"/>
      <c r="P18" s="238"/>
      <c r="Q18" s="183"/>
    </row>
    <row r="19" spans="1:17" ht="18" customHeight="1" x14ac:dyDescent="0.25">
      <c r="A19" s="237"/>
      <c r="B19" s="179"/>
      <c r="C19" s="179"/>
      <c r="D19" s="179"/>
      <c r="E19" s="179"/>
      <c r="F19" s="179"/>
      <c r="G19" s="182"/>
      <c r="H19" s="183"/>
      <c r="I19" s="177"/>
      <c r="J19" s="237"/>
      <c r="K19" s="179"/>
      <c r="L19" s="179"/>
      <c r="M19" s="179"/>
      <c r="N19" s="179"/>
      <c r="O19" s="179"/>
      <c r="P19" s="238"/>
      <c r="Q19" s="183"/>
    </row>
    <row r="20" spans="1:17" ht="18" customHeight="1" x14ac:dyDescent="0.25">
      <c r="A20" s="237"/>
      <c r="B20" s="179"/>
      <c r="C20" s="179"/>
      <c r="D20" s="179"/>
      <c r="E20" s="179"/>
      <c r="F20" s="179"/>
      <c r="G20" s="182"/>
      <c r="H20" s="183"/>
      <c r="I20" s="177"/>
      <c r="J20" s="237"/>
      <c r="K20" s="179"/>
      <c r="L20" s="179"/>
      <c r="M20" s="179"/>
      <c r="N20" s="179"/>
      <c r="O20" s="179"/>
      <c r="P20" s="238"/>
      <c r="Q20" s="183"/>
    </row>
    <row r="21" spans="1:17" ht="18" customHeight="1" x14ac:dyDescent="0.25">
      <c r="A21" s="237"/>
      <c r="B21" s="179"/>
      <c r="C21" s="179"/>
      <c r="D21" s="179"/>
      <c r="E21" s="179"/>
      <c r="F21" s="179"/>
      <c r="G21" s="182"/>
      <c r="H21" s="183"/>
      <c r="I21" s="177"/>
      <c r="J21" s="237"/>
      <c r="K21" s="179"/>
      <c r="L21" s="179"/>
      <c r="M21" s="179"/>
      <c r="N21" s="179"/>
      <c r="O21" s="179"/>
      <c r="P21" s="238"/>
      <c r="Q21" s="183"/>
    </row>
    <row r="22" spans="1:17" ht="31.5" customHeight="1" x14ac:dyDescent="0.25">
      <c r="A22" s="237"/>
      <c r="B22" s="179"/>
      <c r="C22" s="179"/>
      <c r="D22" s="179"/>
      <c r="E22" s="179"/>
      <c r="F22" s="179"/>
      <c r="G22" s="182"/>
      <c r="H22" s="183"/>
      <c r="I22" s="177"/>
      <c r="J22" s="237"/>
      <c r="K22" s="179"/>
      <c r="L22" s="179"/>
      <c r="M22" s="179"/>
      <c r="N22" s="179"/>
      <c r="O22" s="179"/>
      <c r="P22" s="238"/>
      <c r="Q22" s="183"/>
    </row>
    <row r="23" spans="1:17" ht="18" customHeight="1" x14ac:dyDescent="0.25">
      <c r="A23" s="237"/>
      <c r="B23" s="179"/>
      <c r="C23" s="179"/>
      <c r="D23" s="179"/>
      <c r="E23" s="179"/>
      <c r="F23" s="179"/>
      <c r="G23" s="182"/>
      <c r="H23" s="183"/>
      <c r="I23" s="177"/>
      <c r="J23" s="237"/>
      <c r="K23" s="179"/>
      <c r="L23" s="179"/>
      <c r="M23" s="179"/>
      <c r="N23" s="179"/>
      <c r="O23" s="179"/>
      <c r="P23" s="238"/>
      <c r="Q23" s="183"/>
    </row>
    <row r="24" spans="1:17" ht="18" customHeight="1" x14ac:dyDescent="0.25">
      <c r="A24" s="237"/>
      <c r="B24" s="179"/>
      <c r="C24" s="179"/>
      <c r="D24" s="179"/>
      <c r="E24" s="179"/>
      <c r="F24" s="179"/>
      <c r="G24" s="182"/>
      <c r="H24" s="183"/>
      <c r="I24" s="177"/>
      <c r="J24" s="237"/>
      <c r="K24" s="179"/>
      <c r="L24" s="179"/>
      <c r="M24" s="179"/>
      <c r="N24" s="179"/>
      <c r="O24" s="179"/>
      <c r="P24" s="238"/>
      <c r="Q24" s="183"/>
    </row>
    <row r="25" spans="1:17" ht="18" customHeight="1" x14ac:dyDescent="0.25">
      <c r="A25" s="237"/>
      <c r="B25" s="179"/>
      <c r="C25" s="179"/>
      <c r="D25" s="179"/>
      <c r="E25" s="179"/>
      <c r="F25" s="179"/>
      <c r="G25" s="182"/>
      <c r="H25" s="183"/>
      <c r="I25" s="177"/>
      <c r="J25" s="237"/>
      <c r="K25" s="179"/>
      <c r="L25" s="179"/>
      <c r="M25" s="179"/>
      <c r="N25" s="179"/>
      <c r="O25" s="179"/>
      <c r="P25" s="238"/>
      <c r="Q25" s="183"/>
    </row>
    <row r="26" spans="1:17" ht="18" customHeight="1" x14ac:dyDescent="0.25">
      <c r="A26" s="237"/>
      <c r="B26" s="179"/>
      <c r="C26" s="179"/>
      <c r="D26" s="179"/>
      <c r="E26" s="179"/>
      <c r="F26" s="179"/>
      <c r="G26" s="182"/>
      <c r="H26" s="183"/>
      <c r="I26" s="177"/>
      <c r="J26" s="237"/>
      <c r="K26" s="179"/>
      <c r="L26" s="179"/>
      <c r="M26" s="179"/>
      <c r="N26" s="179"/>
      <c r="O26" s="179"/>
      <c r="P26" s="238"/>
      <c r="Q26" s="183"/>
    </row>
    <row r="27" spans="1:17" ht="18" customHeight="1" thickBot="1" x14ac:dyDescent="0.3">
      <c r="A27" s="237"/>
      <c r="B27" s="179"/>
      <c r="C27" s="179"/>
      <c r="D27" s="179"/>
      <c r="E27" s="179"/>
      <c r="F27" s="179"/>
      <c r="G27" s="182"/>
      <c r="H27" s="183"/>
      <c r="I27" s="177"/>
      <c r="J27" s="237"/>
      <c r="K27" s="179"/>
      <c r="L27" s="179"/>
      <c r="M27" s="179"/>
      <c r="N27" s="179"/>
      <c r="O27" s="179"/>
      <c r="P27" s="238"/>
      <c r="Q27" s="183"/>
    </row>
    <row r="28" spans="1:17" ht="18" customHeight="1" thickBot="1" x14ac:dyDescent="0.3">
      <c r="A28" s="292"/>
      <c r="B28" s="293"/>
      <c r="C28" s="293"/>
      <c r="D28" s="293"/>
      <c r="E28" s="293"/>
      <c r="F28" s="293"/>
      <c r="G28" s="239"/>
      <c r="H28" s="240"/>
      <c r="I28" s="193"/>
      <c r="J28" s="294" t="s">
        <v>46</v>
      </c>
      <c r="K28" s="295"/>
      <c r="L28" s="295"/>
      <c r="M28" s="295"/>
      <c r="N28" s="295"/>
      <c r="O28" s="295"/>
      <c r="P28" s="241">
        <f>ROUND(G17+P17,2)</f>
        <v>10</v>
      </c>
      <c r="Q28" s="240"/>
    </row>
  </sheetData>
  <mergeCells count="9">
    <mergeCell ref="A28:F28"/>
    <mergeCell ref="J28:O28"/>
    <mergeCell ref="A4:C4"/>
    <mergeCell ref="D4:F4"/>
    <mergeCell ref="J4:L4"/>
    <mergeCell ref="M4:O4"/>
    <mergeCell ref="A5:Q5"/>
    <mergeCell ref="A17:F17"/>
    <mergeCell ref="J17:O17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ADD0-31F7-4C73-B49B-4207CAD7B8A7}">
  <sheetPr>
    <tabColor rgb="FFCCFFCC"/>
  </sheetPr>
  <dimension ref="A1:Q29"/>
  <sheetViews>
    <sheetView showGridLines="0" view="pageBreakPreview" zoomScaleNormal="100" zoomScaleSheetLayoutView="100" workbookViewId="0">
      <selection activeCell="M21" sqref="M21"/>
    </sheetView>
  </sheetViews>
  <sheetFormatPr defaultRowHeight="15" x14ac:dyDescent="0.25"/>
  <cols>
    <col min="1" max="1" width="8.28515625" customWidth="1"/>
    <col min="2" max="2" width="3.140625" customWidth="1"/>
    <col min="3" max="3" width="7.42578125" customWidth="1"/>
    <col min="4" max="4" width="8.28515625" customWidth="1"/>
    <col min="5" max="5" width="3.140625" customWidth="1"/>
    <col min="6" max="6" width="7.42578125" customWidth="1"/>
    <col min="7" max="7" width="16.28515625" customWidth="1"/>
    <col min="8" max="8" width="14" customWidth="1"/>
    <col min="9" max="9" width="1.7109375" customWidth="1"/>
    <col min="10" max="10" width="8.28515625" customWidth="1"/>
    <col min="11" max="11" width="3.140625" customWidth="1"/>
    <col min="12" max="12" width="7.42578125" customWidth="1"/>
    <col min="13" max="13" width="8.28515625" customWidth="1"/>
    <col min="14" max="14" width="3.140625" customWidth="1"/>
    <col min="15" max="15" width="7.42578125" customWidth="1"/>
    <col min="16" max="16" width="16.28515625" customWidth="1"/>
    <col min="17" max="17" width="14" customWidth="1"/>
  </cols>
  <sheetData>
    <row r="1" spans="1:17" s="156" customFormat="1" ht="20.100000000000001" customHeight="1" x14ac:dyDescent="0.25">
      <c r="A1" s="2" t="s">
        <v>4</v>
      </c>
      <c r="B1" s="148"/>
      <c r="C1" s="3" t="str">
        <f>Pavimentação!B1</f>
        <v>PREFEITURA MUNICIPAL DE SIDEROPOLIS/SC</v>
      </c>
      <c r="D1" s="148"/>
      <c r="E1" s="149"/>
      <c r="F1" s="149"/>
      <c r="G1" s="150"/>
      <c r="H1" s="151"/>
      <c r="I1" s="152"/>
      <c r="J1" s="153"/>
      <c r="K1" s="148"/>
      <c r="L1" s="148"/>
      <c r="M1" s="154"/>
      <c r="N1" s="148"/>
      <c r="O1" s="148"/>
      <c r="P1" s="148"/>
      <c r="Q1" s="155"/>
    </row>
    <row r="2" spans="1:17" s="156" customFormat="1" ht="20.100000000000001" customHeight="1" x14ac:dyDescent="0.25">
      <c r="A2" s="157" t="s">
        <v>0</v>
      </c>
      <c r="C2" s="7" t="str">
        <f>Pavimentação!B2</f>
        <v>PAVIMENTAÇÃO ASFÁLTICA</v>
      </c>
      <c r="E2" s="158"/>
      <c r="F2" s="159"/>
      <c r="G2" s="160"/>
      <c r="H2" s="161"/>
      <c r="I2" s="162"/>
      <c r="J2" s="163"/>
      <c r="M2" s="164"/>
      <c r="Q2" s="165"/>
    </row>
    <row r="3" spans="1:17" ht="20.100000000000001" customHeight="1" thickBot="1" x14ac:dyDescent="0.3">
      <c r="A3" s="166" t="s">
        <v>3</v>
      </c>
      <c r="B3" s="167"/>
      <c r="C3" s="10" t="str">
        <f>Pavimentação!B3</f>
        <v>RODOVIA MUNICIPAL SID 164 - EXTENSÃO: 954,52m</v>
      </c>
      <c r="D3" s="167"/>
      <c r="E3" s="168"/>
      <c r="F3" s="168"/>
      <c r="G3" s="169"/>
      <c r="H3" s="170"/>
      <c r="I3" s="171"/>
      <c r="J3" s="171"/>
      <c r="K3" s="171"/>
      <c r="L3" s="171"/>
      <c r="M3" s="171"/>
      <c r="N3" s="171"/>
      <c r="O3" s="171"/>
      <c r="P3" s="171"/>
      <c r="Q3" s="172" t="s">
        <v>47</v>
      </c>
    </row>
    <row r="4" spans="1:17" s="176" customFormat="1" ht="18" customHeight="1" thickBot="1" x14ac:dyDescent="0.3">
      <c r="A4" s="290" t="s">
        <v>9</v>
      </c>
      <c r="B4" s="291"/>
      <c r="C4" s="291"/>
      <c r="D4" s="291" t="s">
        <v>8</v>
      </c>
      <c r="E4" s="291"/>
      <c r="F4" s="291"/>
      <c r="G4" s="173" t="s">
        <v>16</v>
      </c>
      <c r="H4" s="174" t="s">
        <v>41</v>
      </c>
      <c r="I4" s="175"/>
      <c r="J4" s="290" t="s">
        <v>9</v>
      </c>
      <c r="K4" s="291"/>
      <c r="L4" s="291"/>
      <c r="M4" s="291" t="s">
        <v>8</v>
      </c>
      <c r="N4" s="291"/>
      <c r="O4" s="291"/>
      <c r="P4" s="173" t="str">
        <f>G4</f>
        <v>Extensão (m)</v>
      </c>
      <c r="Q4" s="174" t="s">
        <v>41</v>
      </c>
    </row>
    <row r="5" spans="1:17" ht="18" customHeight="1" x14ac:dyDescent="0.25">
      <c r="A5" s="178"/>
      <c r="B5" s="179"/>
      <c r="C5" s="180"/>
      <c r="D5" s="181"/>
      <c r="E5" s="179"/>
      <c r="F5" s="180"/>
      <c r="G5" s="182"/>
      <c r="H5" s="183"/>
      <c r="I5" s="177"/>
      <c r="J5" s="126">
        <v>5</v>
      </c>
      <c r="K5" s="127" t="s">
        <v>5</v>
      </c>
      <c r="L5" s="128">
        <v>8</v>
      </c>
      <c r="M5" s="129">
        <v>23</v>
      </c>
      <c r="N5" s="127" t="s">
        <v>5</v>
      </c>
      <c r="O5" s="130">
        <v>0</v>
      </c>
      <c r="P5" s="27">
        <f>(M5*20+O5)-(J5*20+L5)</f>
        <v>352</v>
      </c>
      <c r="Q5" s="134" t="s">
        <v>44</v>
      </c>
    </row>
    <row r="6" spans="1:17" ht="18" customHeight="1" x14ac:dyDescent="0.25">
      <c r="A6" s="178"/>
      <c r="B6" s="179"/>
      <c r="C6" s="180"/>
      <c r="D6" s="181"/>
      <c r="E6" s="179"/>
      <c r="F6" s="180"/>
      <c r="G6" s="182"/>
      <c r="H6" s="183"/>
      <c r="I6" s="177"/>
      <c r="J6" s="126">
        <v>24</v>
      </c>
      <c r="K6" s="127" t="s">
        <v>5</v>
      </c>
      <c r="L6" s="128">
        <v>17</v>
      </c>
      <c r="M6" s="129">
        <v>41</v>
      </c>
      <c r="N6" s="127" t="s">
        <v>5</v>
      </c>
      <c r="O6" s="130">
        <v>0</v>
      </c>
      <c r="P6" s="27">
        <f>(M6*20+O6)-(J6*20+L6)</f>
        <v>323</v>
      </c>
      <c r="Q6" s="134" t="s">
        <v>44</v>
      </c>
    </row>
    <row r="7" spans="1:17" ht="18" customHeight="1" x14ac:dyDescent="0.25">
      <c r="A7" s="178"/>
      <c r="B7" s="179"/>
      <c r="C7" s="180"/>
      <c r="D7" s="181"/>
      <c r="E7" s="179"/>
      <c r="F7" s="180"/>
      <c r="G7" s="182"/>
      <c r="H7" s="183"/>
      <c r="I7" s="177"/>
      <c r="J7" s="178"/>
      <c r="K7" s="179"/>
      <c r="L7" s="180"/>
      <c r="M7" s="181"/>
      <c r="N7" s="179"/>
      <c r="O7" s="180"/>
      <c r="P7" s="182"/>
      <c r="Q7" s="183"/>
    </row>
    <row r="8" spans="1:17" ht="18" customHeight="1" x14ac:dyDescent="0.25">
      <c r="A8" s="178"/>
      <c r="B8" s="179"/>
      <c r="C8" s="180"/>
      <c r="D8" s="181"/>
      <c r="E8" s="179"/>
      <c r="F8" s="180"/>
      <c r="G8" s="182"/>
      <c r="H8" s="183"/>
      <c r="I8" s="177"/>
      <c r="J8" s="178"/>
      <c r="K8" s="179"/>
      <c r="L8" s="180"/>
      <c r="M8" s="181"/>
      <c r="N8" s="179"/>
      <c r="O8" s="180"/>
      <c r="P8" s="182"/>
      <c r="Q8" s="183"/>
    </row>
    <row r="9" spans="1:17" ht="18" customHeight="1" x14ac:dyDescent="0.25">
      <c r="A9" s="178"/>
      <c r="B9" s="179"/>
      <c r="C9" s="180"/>
      <c r="D9" s="181"/>
      <c r="E9" s="179"/>
      <c r="F9" s="180"/>
      <c r="G9" s="182"/>
      <c r="H9" s="183"/>
      <c r="I9" s="177"/>
      <c r="J9" s="178"/>
      <c r="K9" s="179"/>
      <c r="L9" s="180"/>
      <c r="M9" s="181"/>
      <c r="N9" s="179"/>
      <c r="O9" s="180"/>
      <c r="P9" s="182"/>
      <c r="Q9" s="183"/>
    </row>
    <row r="10" spans="1:17" ht="18" customHeight="1" x14ac:dyDescent="0.25">
      <c r="A10" s="178"/>
      <c r="B10" s="179"/>
      <c r="C10" s="180"/>
      <c r="D10" s="181"/>
      <c r="E10" s="179"/>
      <c r="F10" s="180"/>
      <c r="G10" s="182"/>
      <c r="H10" s="183"/>
      <c r="I10" s="177"/>
      <c r="J10" s="178"/>
      <c r="K10" s="179"/>
      <c r="L10" s="180"/>
      <c r="M10" s="181"/>
      <c r="N10" s="179"/>
      <c r="O10" s="180"/>
      <c r="P10" s="182"/>
      <c r="Q10" s="183"/>
    </row>
    <row r="11" spans="1:17" ht="18" customHeight="1" x14ac:dyDescent="0.25">
      <c r="A11" s="178"/>
      <c r="B11" s="179"/>
      <c r="C11" s="180"/>
      <c r="D11" s="181"/>
      <c r="E11" s="179"/>
      <c r="F11" s="180"/>
      <c r="G11" s="182"/>
      <c r="H11" s="183"/>
      <c r="I11" s="177"/>
      <c r="J11" s="178"/>
      <c r="K11" s="179"/>
      <c r="L11" s="180"/>
      <c r="M11" s="181"/>
      <c r="N11" s="179"/>
      <c r="O11" s="180"/>
      <c r="P11" s="182"/>
      <c r="Q11" s="183"/>
    </row>
    <row r="12" spans="1:17" ht="18" customHeight="1" x14ac:dyDescent="0.25">
      <c r="A12" s="178"/>
      <c r="B12" s="179"/>
      <c r="C12" s="180"/>
      <c r="D12" s="181"/>
      <c r="E12" s="179"/>
      <c r="F12" s="180"/>
      <c r="G12" s="182"/>
      <c r="H12" s="183"/>
      <c r="I12" s="177"/>
      <c r="J12" s="178"/>
      <c r="K12" s="179"/>
      <c r="L12" s="180"/>
      <c r="M12" s="181"/>
      <c r="N12" s="179"/>
      <c r="O12" s="180"/>
      <c r="P12" s="182"/>
      <c r="Q12" s="183"/>
    </row>
    <row r="13" spans="1:17" ht="18" customHeight="1" x14ac:dyDescent="0.25">
      <c r="A13" s="178"/>
      <c r="B13" s="179"/>
      <c r="C13" s="180"/>
      <c r="D13" s="181"/>
      <c r="E13" s="179"/>
      <c r="F13" s="180"/>
      <c r="G13" s="182"/>
      <c r="H13" s="183"/>
      <c r="I13" s="177"/>
      <c r="J13" s="178"/>
      <c r="K13" s="179"/>
      <c r="L13" s="180"/>
      <c r="M13" s="181"/>
      <c r="N13" s="179"/>
      <c r="O13" s="180"/>
      <c r="P13" s="182"/>
      <c r="Q13" s="183"/>
    </row>
    <row r="14" spans="1:17" ht="18" customHeight="1" x14ac:dyDescent="0.25">
      <c r="A14" s="178"/>
      <c r="B14" s="179"/>
      <c r="C14" s="180"/>
      <c r="D14" s="181"/>
      <c r="E14" s="179"/>
      <c r="F14" s="180"/>
      <c r="G14" s="182"/>
      <c r="H14" s="183"/>
      <c r="I14" s="177"/>
      <c r="J14" s="178"/>
      <c r="K14" s="179"/>
      <c r="L14" s="180"/>
      <c r="M14" s="181"/>
      <c r="N14" s="179"/>
      <c r="O14" s="180"/>
      <c r="P14" s="182"/>
      <c r="Q14" s="183"/>
    </row>
    <row r="15" spans="1:17" ht="18" customHeight="1" x14ac:dyDescent="0.25">
      <c r="A15" s="178"/>
      <c r="B15" s="179"/>
      <c r="C15" s="180"/>
      <c r="D15" s="181"/>
      <c r="E15" s="179"/>
      <c r="F15" s="180"/>
      <c r="G15" s="182"/>
      <c r="H15" s="183"/>
      <c r="I15" s="177"/>
      <c r="J15" s="178"/>
      <c r="K15" s="179"/>
      <c r="L15" s="180"/>
      <c r="M15" s="181"/>
      <c r="N15" s="179"/>
      <c r="O15" s="180"/>
      <c r="P15" s="182"/>
      <c r="Q15" s="183"/>
    </row>
    <row r="16" spans="1:17" ht="18" customHeight="1" x14ac:dyDescent="0.25">
      <c r="A16" s="178"/>
      <c r="B16" s="179"/>
      <c r="C16" s="180"/>
      <c r="D16" s="181"/>
      <c r="E16" s="179"/>
      <c r="F16" s="180"/>
      <c r="G16" s="182"/>
      <c r="H16" s="183"/>
      <c r="I16" s="177"/>
      <c r="J16" s="178"/>
      <c r="K16" s="179"/>
      <c r="L16" s="180"/>
      <c r="M16" s="181"/>
      <c r="N16" s="179"/>
      <c r="O16" s="180"/>
      <c r="P16" s="182"/>
      <c r="Q16" s="183"/>
    </row>
    <row r="17" spans="1:17" ht="18" customHeight="1" x14ac:dyDescent="0.25">
      <c r="A17" s="178"/>
      <c r="B17" s="179"/>
      <c r="C17" s="180"/>
      <c r="D17" s="181"/>
      <c r="E17" s="179"/>
      <c r="F17" s="180"/>
      <c r="G17" s="182"/>
      <c r="H17" s="183"/>
      <c r="I17" s="177"/>
      <c r="J17" s="178"/>
      <c r="K17" s="179"/>
      <c r="L17" s="180"/>
      <c r="M17" s="181"/>
      <c r="N17" s="179"/>
      <c r="O17" s="180"/>
      <c r="P17" s="182"/>
      <c r="Q17" s="183"/>
    </row>
    <row r="18" spans="1:17" ht="18" customHeight="1" x14ac:dyDescent="0.25">
      <c r="A18" s="178"/>
      <c r="B18" s="179"/>
      <c r="C18" s="180"/>
      <c r="D18" s="181"/>
      <c r="E18" s="179"/>
      <c r="F18" s="180"/>
      <c r="G18" s="182"/>
      <c r="H18" s="183"/>
      <c r="I18" s="177"/>
      <c r="J18" s="178"/>
      <c r="K18" s="179"/>
      <c r="L18" s="180"/>
      <c r="M18" s="181"/>
      <c r="N18" s="179"/>
      <c r="O18" s="180"/>
      <c r="P18" s="182"/>
      <c r="Q18" s="183"/>
    </row>
    <row r="19" spans="1:17" ht="18" customHeight="1" x14ac:dyDescent="0.25">
      <c r="A19" s="178"/>
      <c r="B19" s="179"/>
      <c r="C19" s="180"/>
      <c r="D19" s="181"/>
      <c r="E19" s="179"/>
      <c r="F19" s="180"/>
      <c r="G19" s="182"/>
      <c r="H19" s="183"/>
      <c r="I19" s="177"/>
      <c r="J19" s="178"/>
      <c r="K19" s="179"/>
      <c r="L19" s="180"/>
      <c r="M19" s="181"/>
      <c r="N19" s="179"/>
      <c r="O19" s="180"/>
      <c r="P19" s="182"/>
      <c r="Q19" s="183"/>
    </row>
    <row r="20" spans="1:17" ht="18" customHeight="1" x14ac:dyDescent="0.25">
      <c r="A20" s="178"/>
      <c r="B20" s="179"/>
      <c r="C20" s="180"/>
      <c r="D20" s="181"/>
      <c r="E20" s="179"/>
      <c r="F20" s="180"/>
      <c r="G20" s="182"/>
      <c r="H20" s="183"/>
      <c r="I20" s="177"/>
      <c r="J20" s="178"/>
      <c r="K20" s="179"/>
      <c r="L20" s="180"/>
      <c r="M20" s="181"/>
      <c r="N20" s="179"/>
      <c r="O20" s="180"/>
      <c r="P20" s="182"/>
      <c r="Q20" s="183"/>
    </row>
    <row r="21" spans="1:17" ht="16.5" customHeight="1" x14ac:dyDescent="0.25">
      <c r="A21" s="178"/>
      <c r="B21" s="179"/>
      <c r="C21" s="180"/>
      <c r="D21" s="181"/>
      <c r="E21" s="179"/>
      <c r="F21" s="180"/>
      <c r="G21" s="182"/>
      <c r="H21" s="183"/>
      <c r="I21" s="177"/>
      <c r="J21" s="178"/>
      <c r="K21" s="179"/>
      <c r="L21" s="180"/>
      <c r="M21" s="181"/>
      <c r="N21" s="179"/>
      <c r="O21" s="180"/>
      <c r="P21" s="182"/>
      <c r="Q21" s="183"/>
    </row>
    <row r="22" spans="1:17" ht="18" customHeight="1" x14ac:dyDescent="0.25">
      <c r="A22" s="178"/>
      <c r="B22" s="179"/>
      <c r="C22" s="180"/>
      <c r="D22" s="181"/>
      <c r="E22" s="179"/>
      <c r="F22" s="180"/>
      <c r="G22" s="182"/>
      <c r="H22" s="183"/>
      <c r="I22" s="177"/>
      <c r="J22" s="178"/>
      <c r="K22" s="179"/>
      <c r="L22" s="180"/>
      <c r="M22" s="181"/>
      <c r="N22" s="179"/>
      <c r="O22" s="180"/>
      <c r="P22" s="182"/>
      <c r="Q22" s="183"/>
    </row>
    <row r="23" spans="1:17" ht="18" customHeight="1" x14ac:dyDescent="0.25">
      <c r="A23" s="178"/>
      <c r="B23" s="179"/>
      <c r="C23" s="180"/>
      <c r="D23" s="181"/>
      <c r="E23" s="179"/>
      <c r="F23" s="180"/>
      <c r="G23" s="182"/>
      <c r="H23" s="183"/>
      <c r="I23" s="177"/>
      <c r="J23" s="178"/>
      <c r="K23" s="179"/>
      <c r="L23" s="180"/>
      <c r="M23" s="181"/>
      <c r="N23" s="179"/>
      <c r="O23" s="180"/>
      <c r="P23" s="182"/>
      <c r="Q23" s="183"/>
    </row>
    <row r="24" spans="1:17" ht="18" customHeight="1" x14ac:dyDescent="0.25">
      <c r="A24" s="178"/>
      <c r="B24" s="179"/>
      <c r="C24" s="180"/>
      <c r="D24" s="181"/>
      <c r="E24" s="179"/>
      <c r="F24" s="180"/>
      <c r="G24" s="182"/>
      <c r="H24" s="183"/>
      <c r="I24" s="177"/>
      <c r="J24" s="178"/>
      <c r="K24" s="179"/>
      <c r="L24" s="180"/>
      <c r="M24" s="181"/>
      <c r="N24" s="179"/>
      <c r="O24" s="180"/>
      <c r="P24" s="182"/>
      <c r="Q24" s="183"/>
    </row>
    <row r="25" spans="1:17" ht="18" customHeight="1" x14ac:dyDescent="0.25">
      <c r="A25" s="178"/>
      <c r="B25" s="179"/>
      <c r="C25" s="180"/>
      <c r="D25" s="181"/>
      <c r="E25" s="179"/>
      <c r="F25" s="180"/>
      <c r="G25" s="182"/>
      <c r="H25" s="183"/>
      <c r="I25" s="177"/>
      <c r="J25" s="178"/>
      <c r="K25" s="179"/>
      <c r="L25" s="180"/>
      <c r="M25" s="181"/>
      <c r="N25" s="179"/>
      <c r="O25" s="180"/>
      <c r="P25" s="182"/>
      <c r="Q25" s="183"/>
    </row>
    <row r="26" spans="1:17" ht="18" customHeight="1" x14ac:dyDescent="0.25">
      <c r="A26" s="178"/>
      <c r="B26" s="179"/>
      <c r="C26" s="180"/>
      <c r="D26" s="181"/>
      <c r="E26" s="179"/>
      <c r="F26" s="180"/>
      <c r="G26" s="182"/>
      <c r="H26" s="183"/>
      <c r="I26" s="177"/>
      <c r="J26" s="178"/>
      <c r="K26" s="179"/>
      <c r="L26" s="180"/>
      <c r="M26" s="181"/>
      <c r="N26" s="179"/>
      <c r="O26" s="180"/>
      <c r="P26" s="182"/>
      <c r="Q26" s="183"/>
    </row>
    <row r="27" spans="1:17" ht="18" customHeight="1" thickBot="1" x14ac:dyDescent="0.3">
      <c r="A27" s="184"/>
      <c r="B27" s="185"/>
      <c r="C27" s="186"/>
      <c r="D27" s="171"/>
      <c r="E27" s="185"/>
      <c r="F27" s="186"/>
      <c r="G27" s="187"/>
      <c r="H27" s="188"/>
      <c r="I27" s="177"/>
      <c r="J27" s="184"/>
      <c r="K27" s="185"/>
      <c r="L27" s="186"/>
      <c r="M27" s="171"/>
      <c r="N27" s="185"/>
      <c r="O27" s="186"/>
      <c r="P27" s="187"/>
      <c r="Q27" s="188"/>
    </row>
    <row r="28" spans="1:17" ht="18" customHeight="1" x14ac:dyDescent="0.25">
      <c r="A28" s="286" t="s">
        <v>45</v>
      </c>
      <c r="B28" s="287"/>
      <c r="C28" s="287"/>
      <c r="D28" s="287"/>
      <c r="E28" s="287"/>
      <c r="F28" s="287"/>
      <c r="G28" s="189">
        <f>SUM(G5:G27)</f>
        <v>0</v>
      </c>
      <c r="H28" s="190"/>
      <c r="I28" s="177"/>
      <c r="J28" s="286" t="s">
        <v>45</v>
      </c>
      <c r="K28" s="287"/>
      <c r="L28" s="287"/>
      <c r="M28" s="287"/>
      <c r="N28" s="287"/>
      <c r="O28" s="287"/>
      <c r="P28" s="189">
        <f>SUM(P5:P27)</f>
        <v>675</v>
      </c>
      <c r="Q28" s="190"/>
    </row>
    <row r="29" spans="1:17" ht="18" customHeight="1" thickBot="1" x14ac:dyDescent="0.3">
      <c r="A29" s="288"/>
      <c r="B29" s="289"/>
      <c r="C29" s="289"/>
      <c r="D29" s="289"/>
      <c r="E29" s="289"/>
      <c r="F29" s="289"/>
      <c r="G29" s="191"/>
      <c r="H29" s="192"/>
      <c r="I29" s="193"/>
      <c r="J29" s="288" t="s">
        <v>46</v>
      </c>
      <c r="K29" s="289"/>
      <c r="L29" s="289"/>
      <c r="M29" s="289"/>
      <c r="N29" s="289"/>
      <c r="O29" s="289"/>
      <c r="P29" s="194">
        <f>ROUND(P28+G28,2)</f>
        <v>675</v>
      </c>
      <c r="Q29" s="192"/>
    </row>
  </sheetData>
  <mergeCells count="8">
    <mergeCell ref="A28:F28"/>
    <mergeCell ref="J28:O28"/>
    <mergeCell ref="A29:F29"/>
    <mergeCell ref="J29:O29"/>
    <mergeCell ref="A4:C4"/>
    <mergeCell ref="D4:F4"/>
    <mergeCell ref="J4:L4"/>
    <mergeCell ref="M4:O4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2A24-3864-4831-BFC4-3EFB99BFCAD2}">
  <sheetPr>
    <tabColor rgb="FFCCFFCC"/>
  </sheetPr>
  <dimension ref="A1:Q29"/>
  <sheetViews>
    <sheetView showGridLines="0" view="pageBreakPreview" zoomScaleNormal="100" zoomScaleSheetLayoutView="100" workbookViewId="0">
      <selection activeCell="M21" sqref="M21"/>
    </sheetView>
  </sheetViews>
  <sheetFormatPr defaultRowHeight="15" x14ac:dyDescent="0.25"/>
  <cols>
    <col min="1" max="1" width="8.28515625" customWidth="1"/>
    <col min="2" max="2" width="3.140625" customWidth="1"/>
    <col min="3" max="3" width="7.42578125" customWidth="1"/>
    <col min="4" max="4" width="8.28515625" customWidth="1"/>
    <col min="5" max="5" width="3.140625" customWidth="1"/>
    <col min="6" max="6" width="7.42578125" customWidth="1"/>
    <col min="7" max="7" width="16.28515625" customWidth="1"/>
    <col min="8" max="8" width="14" customWidth="1"/>
    <col min="9" max="9" width="1.7109375" customWidth="1"/>
    <col min="10" max="10" width="8.28515625" customWidth="1"/>
    <col min="11" max="11" width="3.140625" customWidth="1"/>
    <col min="12" max="12" width="7.42578125" customWidth="1"/>
    <col min="13" max="13" width="8.28515625" customWidth="1"/>
    <col min="14" max="14" width="3.140625" customWidth="1"/>
    <col min="15" max="15" width="7.42578125" customWidth="1"/>
    <col min="16" max="16" width="16.28515625" customWidth="1"/>
    <col min="17" max="17" width="14" customWidth="1"/>
  </cols>
  <sheetData>
    <row r="1" spans="1:17" s="156" customFormat="1" ht="20.100000000000001" customHeight="1" x14ac:dyDescent="0.25">
      <c r="A1" s="2" t="s">
        <v>4</v>
      </c>
      <c r="B1" s="148"/>
      <c r="C1" s="3" t="str">
        <f>Pavimentação!B1</f>
        <v>PREFEITURA MUNICIPAL DE SIDEROPOLIS/SC</v>
      </c>
      <c r="D1" s="148"/>
      <c r="E1" s="149"/>
      <c r="F1" s="149"/>
      <c r="G1" s="150"/>
      <c r="H1" s="151"/>
      <c r="I1" s="152"/>
      <c r="J1" s="153"/>
      <c r="K1" s="148"/>
      <c r="L1" s="148"/>
      <c r="M1" s="154"/>
      <c r="N1" s="148"/>
      <c r="O1" s="148"/>
      <c r="P1" s="148"/>
      <c r="Q1" s="155"/>
    </row>
    <row r="2" spans="1:17" s="156" customFormat="1" ht="20.100000000000001" customHeight="1" x14ac:dyDescent="0.25">
      <c r="A2" s="157" t="s">
        <v>0</v>
      </c>
      <c r="C2" s="7" t="str">
        <f>Pavimentação!B2</f>
        <v>PAVIMENTAÇÃO ASFÁLTICA</v>
      </c>
      <c r="E2" s="158"/>
      <c r="F2" s="159"/>
      <c r="G2" s="160"/>
      <c r="H2" s="161"/>
      <c r="I2" s="162"/>
      <c r="J2" s="163"/>
      <c r="M2" s="164"/>
      <c r="Q2" s="165"/>
    </row>
    <row r="3" spans="1:17" ht="20.100000000000001" customHeight="1" thickBot="1" x14ac:dyDescent="0.3">
      <c r="A3" s="166" t="s">
        <v>3</v>
      </c>
      <c r="B3" s="167"/>
      <c r="C3" s="10" t="str">
        <f>Pavimentação!B3</f>
        <v>RODOVIA MUNICIPAL SID 164 - EXTENSÃO: 954,52m</v>
      </c>
      <c r="D3" s="167"/>
      <c r="E3" s="168"/>
      <c r="F3" s="168"/>
      <c r="G3" s="169"/>
      <c r="H3" s="170"/>
      <c r="I3" s="171"/>
      <c r="J3" s="171"/>
      <c r="K3" s="171"/>
      <c r="L3" s="171"/>
      <c r="M3" s="171"/>
      <c r="N3" s="171"/>
      <c r="O3" s="171"/>
      <c r="P3" s="171"/>
      <c r="Q3" s="172" t="s">
        <v>98</v>
      </c>
    </row>
    <row r="4" spans="1:17" s="176" customFormat="1" ht="18" customHeight="1" thickBot="1" x14ac:dyDescent="0.3">
      <c r="A4" s="290" t="s">
        <v>9</v>
      </c>
      <c r="B4" s="291"/>
      <c r="C4" s="291"/>
      <c r="D4" s="291" t="s">
        <v>8</v>
      </c>
      <c r="E4" s="291"/>
      <c r="F4" s="291"/>
      <c r="G4" s="173" t="s">
        <v>16</v>
      </c>
      <c r="H4" s="174" t="s">
        <v>41</v>
      </c>
      <c r="I4" s="175"/>
      <c r="J4" s="290" t="s">
        <v>9</v>
      </c>
      <c r="K4" s="291"/>
      <c r="L4" s="291"/>
      <c r="M4" s="291" t="s">
        <v>8</v>
      </c>
      <c r="N4" s="291"/>
      <c r="O4" s="291"/>
      <c r="P4" s="173" t="str">
        <f>G4</f>
        <v>Extensão (m)</v>
      </c>
      <c r="Q4" s="174" t="s">
        <v>41</v>
      </c>
    </row>
    <row r="5" spans="1:17" ht="18" customHeight="1" x14ac:dyDescent="0.25">
      <c r="A5" s="126">
        <v>24</v>
      </c>
      <c r="B5" s="127" t="s">
        <v>5</v>
      </c>
      <c r="C5" s="128">
        <v>0</v>
      </c>
      <c r="D5" s="129">
        <v>26</v>
      </c>
      <c r="E5" s="127" t="s">
        <v>5</v>
      </c>
      <c r="F5" s="130">
        <v>0</v>
      </c>
      <c r="G5" s="27">
        <f>(D5*20+F5)-(A5*20+C5)</f>
        <v>40</v>
      </c>
      <c r="H5" s="134" t="s">
        <v>43</v>
      </c>
      <c r="I5" s="177"/>
      <c r="J5" s="126">
        <v>24</v>
      </c>
      <c r="K5" s="127" t="s">
        <v>5</v>
      </c>
      <c r="L5" s="128">
        <v>0</v>
      </c>
      <c r="M5" s="129">
        <v>26</v>
      </c>
      <c r="N5" s="127" t="s">
        <v>5</v>
      </c>
      <c r="O5" s="130">
        <v>0</v>
      </c>
      <c r="P5" s="27">
        <f>(M5*20+O5)-(J5*20+L5)</f>
        <v>40</v>
      </c>
      <c r="Q5" s="125" t="s">
        <v>44</v>
      </c>
    </row>
    <row r="6" spans="1:17" ht="18" customHeight="1" x14ac:dyDescent="0.25">
      <c r="A6" s="178"/>
      <c r="B6" s="179"/>
      <c r="C6" s="180"/>
      <c r="D6" s="181"/>
      <c r="E6" s="179"/>
      <c r="F6" s="180"/>
      <c r="G6" s="182"/>
      <c r="H6" s="183"/>
      <c r="I6" s="177"/>
      <c r="J6" s="178"/>
      <c r="K6" s="179"/>
      <c r="L6" s="180"/>
      <c r="M6" s="181"/>
      <c r="N6" s="179"/>
      <c r="O6" s="180"/>
      <c r="P6" s="182"/>
      <c r="Q6" s="183"/>
    </row>
    <row r="7" spans="1:17" ht="18" customHeight="1" x14ac:dyDescent="0.25">
      <c r="A7" s="178"/>
      <c r="B7" s="179"/>
      <c r="C7" s="180"/>
      <c r="D7" s="181"/>
      <c r="E7" s="179"/>
      <c r="F7" s="180"/>
      <c r="G7" s="182"/>
      <c r="H7" s="183"/>
      <c r="I7" s="177"/>
      <c r="J7" s="178"/>
      <c r="K7" s="179"/>
      <c r="L7" s="180"/>
      <c r="M7" s="181"/>
      <c r="N7" s="179"/>
      <c r="O7" s="180"/>
      <c r="P7" s="182"/>
      <c r="Q7" s="183"/>
    </row>
    <row r="8" spans="1:17" ht="18" customHeight="1" x14ac:dyDescent="0.25">
      <c r="A8" s="178"/>
      <c r="B8" s="179"/>
      <c r="C8" s="180"/>
      <c r="D8" s="181"/>
      <c r="E8" s="179"/>
      <c r="F8" s="180"/>
      <c r="G8" s="182"/>
      <c r="H8" s="183"/>
      <c r="I8" s="177"/>
      <c r="J8" s="178"/>
      <c r="K8" s="179"/>
      <c r="L8" s="180"/>
      <c r="M8" s="181"/>
      <c r="N8" s="179"/>
      <c r="O8" s="180"/>
      <c r="P8" s="182"/>
      <c r="Q8" s="183"/>
    </row>
    <row r="9" spans="1:17" ht="18" customHeight="1" x14ac:dyDescent="0.25">
      <c r="A9" s="178"/>
      <c r="B9" s="179"/>
      <c r="C9" s="180"/>
      <c r="D9" s="181"/>
      <c r="E9" s="179"/>
      <c r="F9" s="180"/>
      <c r="G9" s="182"/>
      <c r="H9" s="183"/>
      <c r="I9" s="177"/>
      <c r="J9" s="178"/>
      <c r="K9" s="179"/>
      <c r="L9" s="180"/>
      <c r="M9" s="181"/>
      <c r="N9" s="179"/>
      <c r="O9" s="180"/>
      <c r="P9" s="182"/>
      <c r="Q9" s="183"/>
    </row>
    <row r="10" spans="1:17" ht="18" customHeight="1" x14ac:dyDescent="0.25">
      <c r="A10" s="178"/>
      <c r="B10" s="179"/>
      <c r="C10" s="180"/>
      <c r="D10" s="181"/>
      <c r="E10" s="179"/>
      <c r="F10" s="180"/>
      <c r="G10" s="182"/>
      <c r="H10" s="183"/>
      <c r="I10" s="177"/>
      <c r="J10" s="178"/>
      <c r="K10" s="179"/>
      <c r="L10" s="180"/>
      <c r="M10" s="181"/>
      <c r="N10" s="179"/>
      <c r="O10" s="180"/>
      <c r="P10" s="182"/>
      <c r="Q10" s="183"/>
    </row>
    <row r="11" spans="1:17" ht="18" customHeight="1" x14ac:dyDescent="0.25">
      <c r="A11" s="178"/>
      <c r="B11" s="179"/>
      <c r="C11" s="180"/>
      <c r="D11" s="181"/>
      <c r="E11" s="179"/>
      <c r="F11" s="180"/>
      <c r="G11" s="182"/>
      <c r="H11" s="183"/>
      <c r="I11" s="177"/>
      <c r="J11" s="178"/>
      <c r="K11" s="179"/>
      <c r="L11" s="180"/>
      <c r="M11" s="181"/>
      <c r="N11" s="179"/>
      <c r="O11" s="180"/>
      <c r="P11" s="182"/>
      <c r="Q11" s="183"/>
    </row>
    <row r="12" spans="1:17" ht="18" customHeight="1" x14ac:dyDescent="0.25">
      <c r="A12" s="178"/>
      <c r="B12" s="179"/>
      <c r="C12" s="180"/>
      <c r="D12" s="181"/>
      <c r="E12" s="179"/>
      <c r="F12" s="180"/>
      <c r="G12" s="182"/>
      <c r="H12" s="183"/>
      <c r="I12" s="177"/>
      <c r="J12" s="178"/>
      <c r="K12" s="179"/>
      <c r="L12" s="180"/>
      <c r="M12" s="181"/>
      <c r="N12" s="179"/>
      <c r="O12" s="180"/>
      <c r="P12" s="182"/>
      <c r="Q12" s="183"/>
    </row>
    <row r="13" spans="1:17" ht="18" customHeight="1" x14ac:dyDescent="0.25">
      <c r="A13" s="178"/>
      <c r="B13" s="179"/>
      <c r="C13" s="180"/>
      <c r="D13" s="181"/>
      <c r="E13" s="179"/>
      <c r="F13" s="180"/>
      <c r="G13" s="182"/>
      <c r="H13" s="183"/>
      <c r="I13" s="177"/>
      <c r="J13" s="178"/>
      <c r="K13" s="179"/>
      <c r="L13" s="180"/>
      <c r="M13" s="181"/>
      <c r="N13" s="179"/>
      <c r="O13" s="180"/>
      <c r="P13" s="182"/>
      <c r="Q13" s="183"/>
    </row>
    <row r="14" spans="1:17" ht="18" customHeight="1" x14ac:dyDescent="0.25">
      <c r="A14" s="178"/>
      <c r="B14" s="179"/>
      <c r="C14" s="180"/>
      <c r="D14" s="181"/>
      <c r="E14" s="179"/>
      <c r="F14" s="180"/>
      <c r="G14" s="182"/>
      <c r="H14" s="183"/>
      <c r="I14" s="177"/>
      <c r="J14" s="178"/>
      <c r="K14" s="179"/>
      <c r="L14" s="180"/>
      <c r="M14" s="181"/>
      <c r="N14" s="179"/>
      <c r="O14" s="180"/>
      <c r="P14" s="182"/>
      <c r="Q14" s="183"/>
    </row>
    <row r="15" spans="1:17" ht="18" customHeight="1" x14ac:dyDescent="0.25">
      <c r="A15" s="178"/>
      <c r="B15" s="179"/>
      <c r="C15" s="180"/>
      <c r="D15" s="181"/>
      <c r="E15" s="179"/>
      <c r="F15" s="180"/>
      <c r="G15" s="182"/>
      <c r="H15" s="183"/>
      <c r="I15" s="177"/>
      <c r="J15" s="178"/>
      <c r="K15" s="179"/>
      <c r="L15" s="180"/>
      <c r="M15" s="181"/>
      <c r="N15" s="179"/>
      <c r="O15" s="180"/>
      <c r="P15" s="182"/>
      <c r="Q15" s="183"/>
    </row>
    <row r="16" spans="1:17" ht="18" customHeight="1" x14ac:dyDescent="0.25">
      <c r="A16" s="178"/>
      <c r="B16" s="179"/>
      <c r="C16" s="180"/>
      <c r="D16" s="181"/>
      <c r="E16" s="179"/>
      <c r="F16" s="180"/>
      <c r="G16" s="182"/>
      <c r="H16" s="183"/>
      <c r="I16" s="177"/>
      <c r="J16" s="178"/>
      <c r="K16" s="179"/>
      <c r="L16" s="180"/>
      <c r="M16" s="181"/>
      <c r="N16" s="179"/>
      <c r="O16" s="180"/>
      <c r="P16" s="182"/>
      <c r="Q16" s="183"/>
    </row>
    <row r="17" spans="1:17" ht="18" customHeight="1" x14ac:dyDescent="0.25">
      <c r="A17" s="178"/>
      <c r="B17" s="179"/>
      <c r="C17" s="180"/>
      <c r="D17" s="181"/>
      <c r="E17" s="179"/>
      <c r="F17" s="180"/>
      <c r="G17" s="182"/>
      <c r="H17" s="183"/>
      <c r="I17" s="177"/>
      <c r="J17" s="178"/>
      <c r="K17" s="179"/>
      <c r="L17" s="180"/>
      <c r="M17" s="181"/>
      <c r="N17" s="179"/>
      <c r="O17" s="180"/>
      <c r="P17" s="182"/>
      <c r="Q17" s="183"/>
    </row>
    <row r="18" spans="1:17" ht="18" customHeight="1" x14ac:dyDescent="0.25">
      <c r="A18" s="178"/>
      <c r="B18" s="179"/>
      <c r="C18" s="180"/>
      <c r="D18" s="181"/>
      <c r="E18" s="179"/>
      <c r="F18" s="180"/>
      <c r="G18" s="182"/>
      <c r="H18" s="183"/>
      <c r="I18" s="177"/>
      <c r="J18" s="178"/>
      <c r="K18" s="179"/>
      <c r="L18" s="180"/>
      <c r="M18" s="181"/>
      <c r="N18" s="179"/>
      <c r="O18" s="180"/>
      <c r="P18" s="182"/>
      <c r="Q18" s="183"/>
    </row>
    <row r="19" spans="1:17" ht="18" customHeight="1" x14ac:dyDescent="0.25">
      <c r="A19" s="178"/>
      <c r="B19" s="179"/>
      <c r="C19" s="180"/>
      <c r="D19" s="181"/>
      <c r="E19" s="179"/>
      <c r="F19" s="180"/>
      <c r="G19" s="182"/>
      <c r="H19" s="183"/>
      <c r="I19" s="177"/>
      <c r="J19" s="178"/>
      <c r="K19" s="179"/>
      <c r="L19" s="180"/>
      <c r="M19" s="181"/>
      <c r="N19" s="179"/>
      <c r="O19" s="180"/>
      <c r="P19" s="182"/>
      <c r="Q19" s="183"/>
    </row>
    <row r="20" spans="1:17" ht="18" customHeight="1" x14ac:dyDescent="0.25">
      <c r="A20" s="178"/>
      <c r="B20" s="179"/>
      <c r="C20" s="180"/>
      <c r="D20" s="181"/>
      <c r="E20" s="179"/>
      <c r="F20" s="180"/>
      <c r="G20" s="182"/>
      <c r="H20" s="183"/>
      <c r="I20" s="177"/>
      <c r="J20" s="178"/>
      <c r="K20" s="179"/>
      <c r="L20" s="180"/>
      <c r="M20" s="181"/>
      <c r="N20" s="179"/>
      <c r="O20" s="180"/>
      <c r="P20" s="182"/>
      <c r="Q20" s="183"/>
    </row>
    <row r="21" spans="1:17" ht="14.25" customHeight="1" x14ac:dyDescent="0.25">
      <c r="A21" s="178"/>
      <c r="B21" s="179"/>
      <c r="C21" s="180"/>
      <c r="D21" s="181"/>
      <c r="E21" s="179"/>
      <c r="F21" s="180"/>
      <c r="G21" s="182"/>
      <c r="H21" s="183"/>
      <c r="I21" s="177"/>
      <c r="J21" s="178"/>
      <c r="K21" s="179"/>
      <c r="L21" s="180"/>
      <c r="M21" s="181"/>
      <c r="N21" s="179"/>
      <c r="O21" s="180"/>
      <c r="P21" s="182"/>
      <c r="Q21" s="183"/>
    </row>
    <row r="22" spans="1:17" ht="18" customHeight="1" x14ac:dyDescent="0.25">
      <c r="A22" s="178"/>
      <c r="B22" s="179"/>
      <c r="C22" s="180"/>
      <c r="D22" s="181"/>
      <c r="E22" s="179"/>
      <c r="F22" s="242"/>
      <c r="G22" s="182"/>
      <c r="H22" s="183"/>
      <c r="I22" s="177"/>
      <c r="J22" s="178"/>
      <c r="K22" s="179"/>
      <c r="L22" s="180"/>
      <c r="M22" s="181"/>
      <c r="N22" s="179"/>
      <c r="O22" s="242"/>
      <c r="P22" s="182"/>
      <c r="Q22" s="183"/>
    </row>
    <row r="23" spans="1:17" ht="20.25" customHeight="1" x14ac:dyDescent="0.25">
      <c r="A23" s="178"/>
      <c r="B23" s="179"/>
      <c r="C23" s="180"/>
      <c r="D23" s="181"/>
      <c r="E23" s="179"/>
      <c r="F23" s="180"/>
      <c r="G23" s="182"/>
      <c r="H23" s="183"/>
      <c r="I23" s="177"/>
      <c r="J23" s="178"/>
      <c r="K23" s="179"/>
      <c r="L23" s="180"/>
      <c r="M23" s="181"/>
      <c r="N23" s="179"/>
      <c r="O23" s="180"/>
      <c r="P23" s="182"/>
      <c r="Q23" s="183"/>
    </row>
    <row r="24" spans="1:17" ht="18" customHeight="1" x14ac:dyDescent="0.25">
      <c r="A24" s="178"/>
      <c r="B24" s="179"/>
      <c r="C24" s="180"/>
      <c r="D24" s="181"/>
      <c r="E24" s="179"/>
      <c r="F24" s="180"/>
      <c r="G24" s="182"/>
      <c r="H24" s="183"/>
      <c r="I24" s="177"/>
      <c r="J24" s="178"/>
      <c r="K24" s="179"/>
      <c r="L24" s="180"/>
      <c r="M24" s="181"/>
      <c r="N24" s="179"/>
      <c r="O24" s="180"/>
      <c r="P24" s="182"/>
      <c r="Q24" s="183"/>
    </row>
    <row r="25" spans="1:17" ht="18" customHeight="1" x14ac:dyDescent="0.25">
      <c r="A25" s="178"/>
      <c r="B25" s="179"/>
      <c r="C25" s="180"/>
      <c r="D25" s="181"/>
      <c r="E25" s="179"/>
      <c r="F25" s="180"/>
      <c r="G25" s="182"/>
      <c r="H25" s="183"/>
      <c r="I25" s="177"/>
      <c r="J25" s="178"/>
      <c r="K25" s="179"/>
      <c r="L25" s="180"/>
      <c r="M25" s="181"/>
      <c r="N25" s="179"/>
      <c r="O25" s="180"/>
      <c r="P25" s="182"/>
      <c r="Q25" s="183"/>
    </row>
    <row r="26" spans="1:17" ht="18" customHeight="1" x14ac:dyDescent="0.25">
      <c r="A26" s="178"/>
      <c r="B26" s="179"/>
      <c r="C26" s="180"/>
      <c r="D26" s="181"/>
      <c r="E26" s="179"/>
      <c r="F26" s="180"/>
      <c r="G26" s="182"/>
      <c r="H26" s="183"/>
      <c r="I26" s="177"/>
      <c r="J26" s="178"/>
      <c r="K26" s="179"/>
      <c r="L26" s="180"/>
      <c r="M26" s="181"/>
      <c r="N26" s="179"/>
      <c r="O26" s="180"/>
      <c r="P26" s="182"/>
      <c r="Q26" s="183"/>
    </row>
    <row r="27" spans="1:17" ht="18" customHeight="1" thickBot="1" x14ac:dyDescent="0.3">
      <c r="A27" s="184"/>
      <c r="B27" s="185"/>
      <c r="C27" s="186"/>
      <c r="D27" s="171"/>
      <c r="E27" s="185"/>
      <c r="F27" s="186"/>
      <c r="G27" s="187"/>
      <c r="H27" s="188"/>
      <c r="I27" s="177"/>
      <c r="J27" s="184"/>
      <c r="K27" s="185"/>
      <c r="L27" s="186"/>
      <c r="M27" s="171"/>
      <c r="N27" s="185"/>
      <c r="O27" s="186"/>
      <c r="P27" s="187"/>
      <c r="Q27" s="188"/>
    </row>
    <row r="28" spans="1:17" ht="18" customHeight="1" x14ac:dyDescent="0.25">
      <c r="A28" s="286" t="s">
        <v>45</v>
      </c>
      <c r="B28" s="287"/>
      <c r="C28" s="287"/>
      <c r="D28" s="287"/>
      <c r="E28" s="287"/>
      <c r="F28" s="287"/>
      <c r="G28" s="189">
        <f>SUM(G5:G27)</f>
        <v>40</v>
      </c>
      <c r="H28" s="190"/>
      <c r="I28" s="177"/>
      <c r="J28" s="286" t="s">
        <v>45</v>
      </c>
      <c r="K28" s="287"/>
      <c r="L28" s="287"/>
      <c r="M28" s="287"/>
      <c r="N28" s="287"/>
      <c r="O28" s="287"/>
      <c r="P28" s="189">
        <f>SUM(P5:P27)</f>
        <v>40</v>
      </c>
      <c r="Q28" s="190"/>
    </row>
    <row r="29" spans="1:17" ht="18" customHeight="1" thickBot="1" x14ac:dyDescent="0.3">
      <c r="A29" s="288"/>
      <c r="B29" s="289"/>
      <c r="C29" s="289"/>
      <c r="D29" s="289"/>
      <c r="E29" s="289"/>
      <c r="F29" s="289"/>
      <c r="G29" s="191"/>
      <c r="H29" s="192"/>
      <c r="I29" s="193"/>
      <c r="J29" s="288" t="s">
        <v>46</v>
      </c>
      <c r="K29" s="289"/>
      <c r="L29" s="289"/>
      <c r="M29" s="289"/>
      <c r="N29" s="289"/>
      <c r="O29" s="289"/>
      <c r="P29" s="194">
        <f>ROUND(P28+G28,2)</f>
        <v>80</v>
      </c>
      <c r="Q29" s="192"/>
    </row>
  </sheetData>
  <mergeCells count="8">
    <mergeCell ref="A29:F29"/>
    <mergeCell ref="J29:O29"/>
    <mergeCell ref="A4:C4"/>
    <mergeCell ref="D4:F4"/>
    <mergeCell ref="J4:L4"/>
    <mergeCell ref="M4:O4"/>
    <mergeCell ref="A28:F28"/>
    <mergeCell ref="J28:O28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13</vt:i4>
      </vt:variant>
    </vt:vector>
  </HeadingPairs>
  <TitlesOfParts>
    <vt:vector size="21" baseType="lpstr">
      <vt:lpstr>Pavimentação</vt:lpstr>
      <vt:lpstr>Distribuição</vt:lpstr>
      <vt:lpstr>Remoção</vt:lpstr>
      <vt:lpstr>Escavação Bueiros</vt:lpstr>
      <vt:lpstr>STC 03</vt:lpstr>
      <vt:lpstr>TSS 01</vt:lpstr>
      <vt:lpstr>DPS 08</vt:lpstr>
      <vt:lpstr>DEFENSA</vt:lpstr>
      <vt:lpstr>DEFENSA!Area_de_impressao</vt:lpstr>
      <vt:lpstr>Distribuição!Area_de_impressao</vt:lpstr>
      <vt:lpstr>'DPS 08'!Area_de_impressao</vt:lpstr>
      <vt:lpstr>'Escavação Bueiros'!Area_de_impressao</vt:lpstr>
      <vt:lpstr>Pavimentação!Area_de_impressao</vt:lpstr>
      <vt:lpstr>Remoção!Area_de_impressao</vt:lpstr>
      <vt:lpstr>'STC 03'!Area_de_impressao</vt:lpstr>
      <vt:lpstr>'TSS 01'!Area_de_impressao</vt:lpstr>
      <vt:lpstr>DEFENSA!Titulos_de_impressao</vt:lpstr>
      <vt:lpstr>'DPS 08'!Titulos_de_impressao</vt:lpstr>
      <vt:lpstr>Pavimentação!Titulos_de_impressao</vt:lpstr>
      <vt:lpstr>'STC 03'!Titulos_de_impressao</vt:lpstr>
      <vt:lpstr>'TSS 01'!Titulos_de_impressao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Provias</cp:lastModifiedBy>
  <cp:lastPrinted>2023-08-16T11:22:05Z</cp:lastPrinted>
  <dcterms:created xsi:type="dcterms:W3CDTF">2017-04-11T11:43:38Z</dcterms:created>
  <dcterms:modified xsi:type="dcterms:W3CDTF">2023-08-16T11:22:21Z</dcterms:modified>
</cp:coreProperties>
</file>